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ittl\Downloads\"/>
    </mc:Choice>
  </mc:AlternateContent>
  <xr:revisionPtr revIDLastSave="0" documentId="13_ncr:1_{8D4F430C-D45B-4C97-811D-496A0456AC5A}" xr6:coauthVersionLast="47" xr6:coauthVersionMax="47" xr10:uidLastSave="{00000000-0000-0000-0000-000000000000}"/>
  <bookViews>
    <workbookView xWindow="-120" yWindow="-120" windowWidth="38640" windowHeight="21120" tabRatio="500" activeTab="4" xr2:uid="{00000000-000D-0000-FFFF-FFFF00000000}"/>
  </bookViews>
  <sheets>
    <sheet name="0. Executive Summary" sheetId="1" r:id="rId1"/>
    <sheet name="1. Project Summary" sheetId="2" r:id="rId2"/>
    <sheet name="2. Training Data Assessment" sheetId="3" r:id="rId3"/>
    <sheet name="3. Inference Data Assessment" sheetId="4" r:id="rId4"/>
    <sheet name="4. Cross-Cutting Assessment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7" i="4" l="1"/>
  <c r="H77" i="4" s="1"/>
  <c r="H76" i="4"/>
  <c r="H75" i="4"/>
  <c r="H74" i="4"/>
  <c r="H73" i="4"/>
  <c r="H72" i="4"/>
  <c r="D69" i="4"/>
  <c r="H69" i="4" s="1"/>
  <c r="H68" i="4"/>
  <c r="H67" i="4"/>
  <c r="H66" i="4"/>
  <c r="H65" i="4"/>
  <c r="D62" i="4"/>
  <c r="H62" i="4" s="1"/>
  <c r="H61" i="4"/>
  <c r="H60" i="4"/>
  <c r="H59" i="4"/>
  <c r="H58" i="4"/>
  <c r="H57" i="4"/>
  <c r="D54" i="4"/>
  <c r="H54" i="4" s="1"/>
  <c r="H53" i="4"/>
  <c r="H52" i="4"/>
  <c r="H51" i="4"/>
  <c r="H50" i="4"/>
  <c r="H49" i="4"/>
  <c r="D46" i="4"/>
  <c r="H46" i="4" s="1"/>
  <c r="H45" i="4"/>
  <c r="H44" i="4"/>
  <c r="H43" i="4"/>
  <c r="H42" i="4"/>
  <c r="H41" i="4"/>
  <c r="D38" i="4"/>
  <c r="H38" i="4" s="1"/>
  <c r="H37" i="4"/>
  <c r="H36" i="4"/>
  <c r="H35" i="4"/>
  <c r="H34" i="4"/>
  <c r="H33" i="4"/>
  <c r="D30" i="4"/>
  <c r="H30" i="4" s="1"/>
  <c r="H29" i="4"/>
  <c r="H28" i="4"/>
  <c r="H27" i="4"/>
  <c r="H26" i="4"/>
  <c r="D23" i="4"/>
  <c r="H23" i="4" s="1"/>
  <c r="H22" i="4"/>
  <c r="H21" i="4"/>
  <c r="H20" i="4"/>
  <c r="H19" i="4"/>
  <c r="D16" i="4"/>
  <c r="H16" i="4" s="1"/>
  <c r="H15" i="4"/>
  <c r="H14" i="4"/>
  <c r="H13" i="4"/>
  <c r="H12" i="4"/>
  <c r="D9" i="4"/>
  <c r="D81" i="4" s="1"/>
  <c r="B18" i="1" s="1"/>
  <c r="C18" i="1" s="1"/>
  <c r="H8" i="4"/>
  <c r="H7" i="4"/>
  <c r="H6" i="4"/>
  <c r="H5" i="4"/>
  <c r="H4" i="4"/>
  <c r="D69" i="3"/>
  <c r="H69" i="3" s="1"/>
  <c r="H68" i="3"/>
  <c r="H67" i="3"/>
  <c r="H66" i="3"/>
  <c r="H65" i="3"/>
  <c r="H64" i="3"/>
  <c r="D61" i="3"/>
  <c r="H61" i="3" s="1"/>
  <c r="H60" i="3"/>
  <c r="H59" i="3"/>
  <c r="H58" i="3"/>
  <c r="H57" i="3"/>
  <c r="D54" i="3"/>
  <c r="H54" i="3" s="1"/>
  <c r="H53" i="3"/>
  <c r="H52" i="3"/>
  <c r="H51" i="3"/>
  <c r="H50" i="3"/>
  <c r="H49" i="3"/>
  <c r="D46" i="3"/>
  <c r="H46" i="3" s="1"/>
  <c r="H45" i="3"/>
  <c r="H44" i="3"/>
  <c r="H43" i="3"/>
  <c r="H42" i="3"/>
  <c r="H41" i="3"/>
  <c r="D38" i="3"/>
  <c r="H38" i="3" s="1"/>
  <c r="H37" i="3"/>
  <c r="H36" i="3"/>
  <c r="H35" i="3"/>
  <c r="H34" i="3"/>
  <c r="H33" i="3"/>
  <c r="D30" i="3"/>
  <c r="H30" i="3" s="1"/>
  <c r="H29" i="3"/>
  <c r="H28" i="3"/>
  <c r="H27" i="3"/>
  <c r="H26" i="3"/>
  <c r="D23" i="3"/>
  <c r="H23" i="3" s="1"/>
  <c r="H22" i="3"/>
  <c r="H21" i="3"/>
  <c r="H20" i="3"/>
  <c r="H19" i="3"/>
  <c r="D16" i="3"/>
  <c r="H16" i="3" s="1"/>
  <c r="H15" i="3"/>
  <c r="H14" i="3"/>
  <c r="H13" i="3"/>
  <c r="H12" i="3"/>
  <c r="D9" i="3"/>
  <c r="H9" i="3" s="1"/>
  <c r="H8" i="3"/>
  <c r="H7" i="3"/>
  <c r="H6" i="3"/>
  <c r="H5" i="3"/>
  <c r="H4" i="3"/>
  <c r="B7" i="2"/>
  <c r="B4" i="1" s="1"/>
  <c r="B5" i="1"/>
  <c r="B3" i="1"/>
  <c r="D25" i="5"/>
  <c r="H25" i="5" s="1"/>
  <c r="H24" i="5"/>
  <c r="H23" i="5"/>
  <c r="D20" i="5"/>
  <c r="H20" i="5" s="1"/>
  <c r="H19" i="5"/>
  <c r="H18" i="5"/>
  <c r="H17" i="5"/>
  <c r="H16" i="5"/>
  <c r="D13" i="5"/>
  <c r="H13" i="5" s="1"/>
  <c r="H12" i="5"/>
  <c r="H11" i="5"/>
  <c r="H10" i="5"/>
  <c r="H7" i="5"/>
  <c r="D7" i="5"/>
  <c r="D29" i="5" s="1"/>
  <c r="B19" i="1" s="1"/>
  <c r="C19" i="1" s="1"/>
  <c r="H6" i="5"/>
  <c r="H5" i="5"/>
  <c r="H4" i="5"/>
  <c r="D73" i="3" l="1"/>
  <c r="B17" i="1" s="1"/>
  <c r="H9" i="4"/>
  <c r="B21" i="1" l="1"/>
  <c r="C21" i="1" s="1"/>
  <c r="C17" i="1"/>
</calcChain>
</file>

<file path=xl/sharedStrings.xml><?xml version="1.0" encoding="utf-8"?>
<sst xmlns="http://schemas.openxmlformats.org/spreadsheetml/2006/main" count="494" uniqueCount="207">
  <si>
    <t>AI DATA ETHICS ASSESSMENT  —  EXECUTIVE SUMMARY</t>
  </si>
  <si>
    <t>ENKIDU   ·   MIOVSKI GROUP        CONFIDENTIAL — PREPARED FOR CLIENT</t>
  </si>
  <si>
    <t>Project Name:</t>
  </si>
  <si>
    <t>Assessment Date:</t>
  </si>
  <si>
    <t>Assessor:</t>
  </si>
  <si>
    <t>RAG SCORING LEGEND</t>
  </si>
  <si>
    <t>Grey</t>
  </si>
  <si>
    <t>Not Yet Evaluated</t>
  </si>
  <si>
    <t>Criterion has not been assessed yet. Default state for all criteria.</t>
  </si>
  <si>
    <t>Green</t>
  </si>
  <si>
    <t>Compliant</t>
  </si>
  <si>
    <t>Controls are effective and evidence supports the claim. No issues found.</t>
  </si>
  <si>
    <t>Amber</t>
  </si>
  <si>
    <t>Partial / Minor Gaps</t>
  </si>
  <si>
    <t>Controls are in place but have minor design or operating deficiencies.</t>
  </si>
  <si>
    <t>Red</t>
  </si>
  <si>
    <t>Non-Compliant</t>
  </si>
  <si>
    <t>Controls are missing, ineffective, or failing significantly.</t>
  </si>
  <si>
    <t>ASSESSMENT RESULTS SUMMARY</t>
  </si>
  <si>
    <t>Assessment Category</t>
  </si>
  <si>
    <t>RAG Status</t>
  </si>
  <si>
    <t>Interpretation</t>
  </si>
  <si>
    <t>Training Data Assessment</t>
  </si>
  <si>
    <t>Inference Data Assessment</t>
  </si>
  <si>
    <t>Cross-Cutting Governance</t>
  </si>
  <si>
    <t>OVERALL RESULT</t>
  </si>
  <si>
    <t>KEY FINDINGS AND RECOMMENDATIONS</t>
  </si>
  <si>
    <t>Critical Issues (Red):</t>
  </si>
  <si>
    <t>Minor Gaps (Amber):</t>
  </si>
  <si>
    <t>Areas of Compliance (Green):</t>
  </si>
  <si>
    <t>Overall Summary:</t>
  </si>
  <si>
    <t>MIOVSKI GROUP   ·   ENKIDU   ·   CONFIDENTIAL   ·   AI DATA ETHICS ASSESSMENT  v2.0</t>
  </si>
  <si>
    <t>AI PROJECT SUMMARY</t>
  </si>
  <si>
    <t>Complete all fields below to provide context for the AI Data Ethics Assessment</t>
  </si>
  <si>
    <t>SECTION 1: BASIC PROJECT INFORMATION</t>
  </si>
  <si>
    <t>Project Name</t>
  </si>
  <si>
    <t>Project ID/Code</t>
  </si>
  <si>
    <t>Project Owner/Sponsor</t>
  </si>
  <si>
    <t>Assessment Date</t>
  </si>
  <si>
    <t>Assessor Name</t>
  </si>
  <si>
    <t>Assessor Organization</t>
  </si>
  <si>
    <t>Project Status</t>
  </si>
  <si>
    <t>Development / Pilot / Production / Decommissioned</t>
  </si>
  <si>
    <t>SECTION 2: AI SYSTEM CLASSIFICATION</t>
  </si>
  <si>
    <t>AI System Type</t>
  </si>
  <si>
    <t>Machine Learning / Neural Network / Deep Learning / Other</t>
  </si>
  <si>
    <t>Use Case Category</t>
  </si>
  <si>
    <t>Predictive / Generative / Classification / Recommendation / Other</t>
  </si>
  <si>
    <t>Deployment Environment</t>
  </si>
  <si>
    <t>Cloud / On-Premise / Hybrid / Edge</t>
  </si>
  <si>
    <t>Risk Classification (EU AI Act)</t>
  </si>
  <si>
    <t>Unacceptable / High-Risk / Limited Risk / Minimal Risk</t>
  </si>
  <si>
    <t>Impact Level (AIDA)</t>
  </si>
  <si>
    <t>High-Impact / Medium-Impact / Low-Impact</t>
  </si>
  <si>
    <t>Affected Population Size</t>
  </si>
  <si>
    <t>Number of individuals potentially affected</t>
  </si>
  <si>
    <t>Geographic Scope</t>
  </si>
  <si>
    <t>Local / National / Regional / Global</t>
  </si>
  <si>
    <t>SECTION 3: MODEL AND DATA CHARACTERISTICS</t>
  </si>
  <si>
    <t>Model Architecture</t>
  </si>
  <si>
    <t>e.g., Random Forest, CNN, Transformer, LLM</t>
  </si>
  <si>
    <t>Model Version</t>
  </si>
  <si>
    <t>Training Data Volume</t>
  </si>
  <si>
    <t>Number of records/samples</t>
  </si>
  <si>
    <t>Training Data Sources</t>
  </si>
  <si>
    <t>List primary data sources</t>
  </si>
  <si>
    <t>Training Data Date Range</t>
  </si>
  <si>
    <t>From - To</t>
  </si>
  <si>
    <t>Inference Data Volume (Daily)</t>
  </si>
  <si>
    <t>Average daily inference requests</t>
  </si>
  <si>
    <t>Protected Characteristics</t>
  </si>
  <si>
    <t>Age / Gender / Race / Disability / etc.</t>
  </si>
  <si>
    <t>Sensitive Data Types</t>
  </si>
  <si>
    <t>PII / PHI / Financial / Biometric / None</t>
  </si>
  <si>
    <t>SECTION 4: STAKEHOLDERS AND OVERSIGHT</t>
  </si>
  <si>
    <t>Data Science Team Lead</t>
  </si>
  <si>
    <t>Ethics Review Board</t>
  </si>
  <si>
    <t>Yes / No / N/A</t>
  </si>
  <si>
    <t>Legal Review Contact</t>
  </si>
  <si>
    <t>Privacy Officer Contact</t>
  </si>
  <si>
    <t>Model Monitoring Owner</t>
  </si>
  <si>
    <t>Incident Response Contact</t>
  </si>
  <si>
    <t>SECTION 5: ASSESSMENT HISTORY</t>
  </si>
  <si>
    <t>Previous Assessment Date</t>
  </si>
  <si>
    <t>Previous Assessment Result</t>
  </si>
  <si>
    <t>Green / Amber / Red / Grey / N/A</t>
  </si>
  <si>
    <t>Known Incidents</t>
  </si>
  <si>
    <t>Yes / No - If yes, describe below</t>
  </si>
  <si>
    <t>Remediation Status</t>
  </si>
  <si>
    <t>N/A / In Progress / Complete</t>
  </si>
  <si>
    <t>ADDITIONAL NOTES</t>
  </si>
  <si>
    <t>TRAINING DATA - DATA ETHICS ASSESSMENT</t>
  </si>
  <si>
    <t>Lifecycle Stage / Criterion</t>
  </si>
  <si>
    <t>Evidence Summary</t>
  </si>
  <si>
    <t>Evidence Quality</t>
  </si>
  <si>
    <t>RAG Score</t>
  </si>
  <si>
    <t>Issues Identified</t>
  </si>
  <si>
    <t>Recommendations</t>
  </si>
  <si>
    <t>Criticality</t>
  </si>
  <si>
    <t>Status</t>
  </si>
  <si>
    <t>DATA ACQUISITION</t>
  </si>
  <si>
    <t>Criterion AC-01: Legal Basis for Data Collection</t>
  </si>
  <si>
    <t>Medium</t>
  </si>
  <si>
    <t>Criterion AC-02: Data Source Documentation and Provenance</t>
  </si>
  <si>
    <t>Criterion AC-03: Bias Assessment in Data Collection</t>
  </si>
  <si>
    <t>Criterion AC-04: Privacy and Confidentiality Protections</t>
  </si>
  <si>
    <t>Criterion AC-05: Copyright and Intellectual Property Compliance</t>
  </si>
  <si>
    <t>Data Acquisition - Summary</t>
  </si>
  <si>
    <t>Grey: 4 | Green: 4 | Amber: 4 | Red: 4</t>
  </si>
  <si>
    <t>DATA INGESTION</t>
  </si>
  <si>
    <t>Criterion IN-01: Data Quality Validation</t>
  </si>
  <si>
    <t>Criterion IN-02: Data Format Standardization</t>
  </si>
  <si>
    <t>Criterion IN-03: Security During Ingestion</t>
  </si>
  <si>
    <t>Criterion IN-04: Data Labeling and Annotation Quality</t>
  </si>
  <si>
    <t>Data Ingestion - Summary</t>
  </si>
  <si>
    <t>Grey: 12 | Green: 12 | Amber: 12 | Red: 12</t>
  </si>
  <si>
    <t>DATA INTEGRATION</t>
  </si>
  <si>
    <t>Criterion IT-01: Data Lineage Tracking</t>
  </si>
  <si>
    <t>Criterion IT-02: Integration Quality Assurance</t>
  </si>
  <si>
    <t>Criterion IT-03: Bias Amplification Assessment</t>
  </si>
  <si>
    <t>Criterion IT-04: Master Data Management</t>
  </si>
  <si>
    <t>Data Integration - Summary</t>
  </si>
  <si>
    <t>Grey: 19 | Green: 19 | Amber: 19 | Red: 19</t>
  </si>
  <si>
    <t>DATA CLASSIFICATION</t>
  </si>
  <si>
    <t>Criterion CL-01: Sensitivity Classification</t>
  </si>
  <si>
    <t>Criterion CL-02: Regulatory Classification</t>
  </si>
  <si>
    <t>Criterion CL-03: Training vs. Inference Data Labeling</t>
  </si>
  <si>
    <t>Criterion CL-04: Data Quality Classification</t>
  </si>
  <si>
    <t>Data Classification - Summary</t>
  </si>
  <si>
    <t>Grey: 26 | Green: 26 | Amber: 26 | Red: 26</t>
  </si>
  <si>
    <t>DATA STORAGE</t>
  </si>
  <si>
    <t>Criterion ST-01: Security Controls</t>
  </si>
  <si>
    <t>Criterion ST-02: Data Retention and Lifecycle Management</t>
  </si>
  <si>
    <t>Criterion ST-03: Backup and Recovery</t>
  </si>
  <si>
    <t>Criterion ST-04: Audit Logging and Monitoring</t>
  </si>
  <si>
    <t>Criterion ST-05: Storage Infrastructure Resilience</t>
  </si>
  <si>
    <t>Data Storage - Summary</t>
  </si>
  <si>
    <t>Grey: 33 | Green: 33 | Amber: 33 | Red: 33</t>
  </si>
  <si>
    <t>DATA OPERATION - MODEL TRAINING</t>
  </si>
  <si>
    <t>Criterion OP-01: Data Quality Monitoring</t>
  </si>
  <si>
    <t>Criterion OP-02: Model Performance Monitoring</t>
  </si>
  <si>
    <t>Criterion OP-03: Human Oversight Procedures</t>
  </si>
  <si>
    <t>Criterion OP-04: Bias and Fairness Monitoring</t>
  </si>
  <si>
    <t>Criterion OP-05: Real-Time Data Validation</t>
  </si>
  <si>
    <t>Data Operation - Model Training - Summary</t>
  </si>
  <si>
    <t>Grey: 41 | Green: 41 | Amber: 41 | Red: 41</t>
  </si>
  <si>
    <t>DATA MAINTENANCE</t>
  </si>
  <si>
    <t>Criterion MA-01: Data Currency Management</t>
  </si>
  <si>
    <t>Criterion MA-02: Data Cleansing and Correction</t>
  </si>
  <si>
    <t>Criterion MA-03: Dataset Rebalancing and Augmentation</t>
  </si>
  <si>
    <t>Criterion MA-04: Schema Evolution Management</t>
  </si>
  <si>
    <t>Criterion MA-05: Continuous Data Improvement</t>
  </si>
  <si>
    <t>Data Maintenance - Summary</t>
  </si>
  <si>
    <t>Grey: 49 | Green: 49 | Amber: 49 | Red: 49</t>
  </si>
  <si>
    <t>DATA ARCHIVAL</t>
  </si>
  <si>
    <t>Criterion AR-01: Archival Policy and Procedures</t>
  </si>
  <si>
    <t>Criterion AR-02: Archival Security and Privacy</t>
  </si>
  <si>
    <t>Criterion AR-03: Archival Documentation</t>
  </si>
  <si>
    <t>Criterion AR-04: Long-Term Accessibility</t>
  </si>
  <si>
    <t>Data Archival - Summary</t>
  </si>
  <si>
    <t>Grey: 57 | Green: 57 | Amber: 57 | Red: 57</t>
  </si>
  <si>
    <t>DATA DISPOSITION AND RETIREMENT</t>
  </si>
  <si>
    <t>Criterion DR-01: Secure Data Deletion</t>
  </si>
  <si>
    <t>Criterion DR-02: Right to Erasure Compliance</t>
  </si>
  <si>
    <t>Criterion DR-03: Model Decommissioning</t>
  </si>
  <si>
    <t>Criterion DR-04: Documentation of Disposition</t>
  </si>
  <si>
    <t>Criterion DR-05: Legacy System Data Migration or Disposal</t>
  </si>
  <si>
    <t>Data Disposition and Retirement - Summary</t>
  </si>
  <si>
    <t>Grey: 64 | Green: 64 | Amber: 64 | Red: 64</t>
  </si>
  <si>
    <t>OVERALL ASSESSMENT SUMMARY</t>
  </si>
  <si>
    <t>Overall Result:</t>
  </si>
  <si>
    <t>INFERENCE DATA - DATA ETHICS ASSESSMENT</t>
  </si>
  <si>
    <t>DATA OPERATION - MODEL INFERENCE</t>
  </si>
  <si>
    <t>Data Operation - Model Inference - Summary</t>
  </si>
  <si>
    <t>DATA SHARING AND DISSEMINATION</t>
  </si>
  <si>
    <t>Criterion SH-01: Data Sharing Governance</t>
  </si>
  <si>
    <t>Criterion SH-02: Privacy Protection in Sharing</t>
  </si>
  <si>
    <t>Criterion SH-03: Third-Party Data Processor Management</t>
  </si>
  <si>
    <t>Criterion SH-04: Training Data Publication and Transparency</t>
  </si>
  <si>
    <t>Criterion SH-05: API and Interface Security</t>
  </si>
  <si>
    <t>Data Sharing and Dissemination - Summary</t>
  </si>
  <si>
    <t>Grey: 65 | Green: 65 | Amber: 65 | Red: 65</t>
  </si>
  <si>
    <t>Grey: 72 | Green: 72 | Amber: 72 | Red: 72</t>
  </si>
  <si>
    <t>ORGANIZATIONAL GOVERNANCE - DATA ETHICS ASSESSMENT</t>
  </si>
  <si>
    <t>3.1 ORGANIZATIONAL GOVERNANCE</t>
  </si>
  <si>
    <t>Criterion GV-01: AI Governance Structure</t>
  </si>
  <si>
    <t>Criterion GV-02: Risk Management Framework</t>
  </si>
  <si>
    <t>Criterion GV-03: Compliance Management</t>
  </si>
  <si>
    <t>3.1 Organizational Governance - Summary</t>
  </si>
  <si>
    <t>3.2 DOCUMENTATION AND TRANSPARENCY</t>
  </si>
  <si>
    <t>Criterion DC-01: Technical Documentation</t>
  </si>
  <si>
    <t>Criterion DC-02: Explainability and Interpretability</t>
  </si>
  <si>
    <t>Criterion DC-03: Algorithmic Impact Assessments</t>
  </si>
  <si>
    <t>3.2 Documentation and Transparency - Summary</t>
  </si>
  <si>
    <t>Grey: 10 | Green: 10 | Amber: 10 | Red: 10</t>
  </si>
  <si>
    <t>3.3 ETHICAL PRINCIPLES AND ACCOUNTABILITY</t>
  </si>
  <si>
    <t>Criterion ET-01: Fairness and Non-Discrimination</t>
  </si>
  <si>
    <t>Criterion ET-02: Transparency and Accountability</t>
  </si>
  <si>
    <t>Criterion ET-03: Human Rights Impact</t>
  </si>
  <si>
    <t>Criterion ET-04: Environmental Sustainability</t>
  </si>
  <si>
    <t>3.3 Ethical Principles and Accountability - Summary</t>
  </si>
  <si>
    <t>Grey: 16 | Green: 16 | Amber: 16 | Red: 16</t>
  </si>
  <si>
    <t>3.4 TRAINING AND AWARENESS</t>
  </si>
  <si>
    <t>Criterion TR-01: Staff Training and Competency</t>
  </si>
  <si>
    <t>Criterion TR-02: Organizational Culture</t>
  </si>
  <si>
    <t>3.4 Training and Awareness - Summary</t>
  </si>
  <si>
    <t>Grey: 23 | Green: 23 | Amber: 23 | Red: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</si>
</sst>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7">
    <font>
      <sz val="11"/>
      <color theme="1"/>
      <name val="Calibri"/>
      <family val="2"/>
      <charset val="1"/>
    </font>
    <font>
      <sz val="18"/>
      <color rgb="FFFFFFFF"/>
      <name val="Poiret One"/>
      <charset val="1"/>
    </font>
    <font>
      <b/>
      <sz val="9"/>
      <color rgb="FFC2995A"/>
      <name val="JetBrains Mono"/>
      <charset val="1"/>
    </font>
    <font>
      <b/>
      <sz val="10"/>
      <color rgb="FF102545"/>
      <name val="Space Grotesk"/>
      <charset val="1"/>
    </font>
    <font>
      <sz val="10"/>
      <color rgb="FF16233B"/>
      <name val="Space Grotesk"/>
      <charset val="1"/>
    </font>
    <font>
      <b/>
      <sz val="11"/>
      <color rgb="FF102545"/>
      <name val="Space Grotesk"/>
      <charset val="1"/>
    </font>
    <font>
      <b/>
      <sz val="10"/>
      <color rgb="FF4A4437"/>
      <name val="Space Grotesk"/>
      <charset val="1"/>
    </font>
    <font>
      <b/>
      <sz val="10"/>
      <color rgb="FFFFFFFF"/>
      <name val="Space Grotesk"/>
      <charset val="1"/>
    </font>
    <font>
      <b/>
      <sz val="10"/>
      <color rgb="FF3A2E12"/>
      <name val="Space Grotesk"/>
      <charset val="1"/>
    </font>
    <font>
      <b/>
      <sz val="9"/>
      <color rgb="FFF3DCA6"/>
      <name val="JetBrains Mono"/>
      <charset val="1"/>
    </font>
    <font>
      <b/>
      <sz val="11"/>
      <color rgb="FFF3DCA6"/>
      <name val="Space Grotesk"/>
      <charset val="1"/>
    </font>
    <font>
      <sz val="8"/>
      <color rgb="FF7A6F5C"/>
      <name val="JetBrains Mono"/>
      <charset val="1"/>
    </font>
    <font>
      <i/>
      <sz val="10"/>
      <color rgb="FF7A6F5C"/>
      <name val="Space Grotesk"/>
      <charset val="1"/>
    </font>
    <font>
      <i/>
      <sz val="9"/>
      <color rgb="FF9C8F7C"/>
      <name val="Space Grotesk"/>
      <charset val="1"/>
    </font>
    <font>
      <sz val="19"/>
      <color rgb="FFFFFFFF"/>
      <name val="Poiret One"/>
      <charset val="1"/>
    </font>
    <font>
      <b/>
      <sz val="10"/>
      <color rgb="FFF3DCA6"/>
      <name val="Space Grotesk"/>
      <charset val="1"/>
    </font>
    <font>
      <b/>
      <sz val="8"/>
      <color rgb="FFFFFFFF"/>
      <name val="JetBrains Mono"/>
      <charset val="1"/>
    </font>
  </fonts>
  <fills count="12">
    <fill>
      <patternFill patternType="none"/>
    </fill>
    <fill>
      <patternFill patternType="gray125"/>
    </fill>
    <fill>
      <patternFill patternType="solid">
        <fgColor rgb="FF102545"/>
        <bgColor rgb="FF16233B"/>
      </patternFill>
    </fill>
    <fill>
      <patternFill patternType="solid">
        <fgColor rgb="FFF7F3EA"/>
        <bgColor rgb="FFFBF4E4"/>
      </patternFill>
    </fill>
    <fill>
      <patternFill patternType="solid">
        <fgColor rgb="FFFBF4E4"/>
        <bgColor rgb="FFF7F3EA"/>
      </patternFill>
    </fill>
    <fill>
      <patternFill patternType="solid">
        <fgColor rgb="FFF3DCA6"/>
        <bgColor rgb="FFE3D9C0"/>
      </patternFill>
    </fill>
    <fill>
      <patternFill patternType="solid">
        <fgColor rgb="FFCBC2B2"/>
        <bgColor rgb="FFE3D9C0"/>
      </patternFill>
    </fill>
    <fill>
      <patternFill patternType="solid">
        <fgColor rgb="FF4F8A5B"/>
        <bgColor rgb="FF7A6F5C"/>
      </patternFill>
    </fill>
    <fill>
      <patternFill patternType="solid">
        <fgColor rgb="FFE0A93B"/>
        <bgColor rgb="FFC2995A"/>
      </patternFill>
    </fill>
    <fill>
      <patternFill patternType="solid">
        <fgColor rgb="FFBE123C"/>
        <bgColor rgb="FF993366"/>
      </patternFill>
    </fill>
    <fill>
      <patternFill patternType="solid">
        <fgColor rgb="FFFFFFFF"/>
        <bgColor rgb="FFF7F3EA"/>
      </patternFill>
    </fill>
    <fill>
      <patternFill patternType="solid">
        <fgColor rgb="FF1D4076"/>
        <bgColor rgb="FF102545"/>
      </patternFill>
    </fill>
  </fills>
  <borders count="6">
    <border>
      <left/>
      <right/>
      <top/>
      <bottom/>
      <diagonal/>
    </border>
    <border>
      <left/>
      <right/>
      <top/>
      <bottom style="thin">
        <color rgb="FFE3D9C0"/>
      </bottom>
      <diagonal/>
    </border>
    <border>
      <left/>
      <right/>
      <top style="thin">
        <color rgb="FFC2995A"/>
      </top>
      <bottom style="thin">
        <color rgb="FFC2995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C2995A"/>
      </bottom>
      <diagonal/>
    </border>
    <border>
      <left style="thin">
        <color rgb="FFE3D9C0"/>
      </left>
      <right style="thin">
        <color rgb="FFE3D9C0"/>
      </right>
      <top style="thin">
        <color rgb="FFE3D9C0"/>
      </top>
      <bottom style="thin">
        <color rgb="FFE3D9C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3" fillId="4" borderId="1" xfId="0" applyFont="1" applyFill="1" applyBorder="1" applyAlignment="1">
      <alignment horizontal="left" vertical="center" wrapText="1" indent="1"/>
    </xf>
    <xf numFmtId="164" fontId="13" fillId="4" borderId="1" xfId="0" applyNumberFormat="1" applyFont="1" applyFill="1" applyBorder="1" applyAlignment="1">
      <alignment horizontal="left" vertical="center" wrapText="1" indent="1"/>
    </xf>
    <xf numFmtId="0" fontId="12" fillId="3" borderId="0" xfId="0" applyFont="1" applyFill="1" applyAlignment="1">
      <alignment horizontal="center" vertical="center"/>
    </xf>
    <xf numFmtId="0" fontId="4" fillId="4" borderId="5" xfId="0" applyFont="1" applyFill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11" borderId="0" xfId="0" applyFont="1" applyFill="1" applyAlignment="1">
      <alignment horizontal="right" vertical="center"/>
    </xf>
    <xf numFmtId="0" fontId="16" fillId="11" borderId="2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left" vertical="center" indent="1"/>
    </xf>
    <xf numFmtId="0" fontId="14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4" fillId="4" borderId="1" xfId="0" applyNumberFormat="1" applyFont="1" applyFill="1" applyBorder="1" applyAlignment="1">
      <alignment horizontal="left" vertical="center" indent="1"/>
    </xf>
    <xf numFmtId="0" fontId="6" fillId="6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indent="1"/>
    </xf>
    <xf numFmtId="0" fontId="7" fillId="7" borderId="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10" fillId="11" borderId="2" xfId="0" applyFont="1" applyFill="1" applyBorder="1" applyAlignment="1">
      <alignment horizontal="left" vertical="center" indent="1"/>
    </xf>
    <xf numFmtId="0" fontId="10" fillId="11" borderId="2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/>
    </xf>
    <xf numFmtId="0" fontId="10" fillId="11" borderId="2" xfId="0" applyFont="1" applyFill="1" applyBorder="1"/>
    <xf numFmtId="0" fontId="3" fillId="10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11" borderId="2" xfId="0" applyFont="1" applyFill="1" applyBorder="1"/>
    <xf numFmtId="0" fontId="10" fillId="11" borderId="3" xfId="0" applyFont="1" applyFill="1" applyBorder="1" applyAlignment="1">
      <alignment horizontal="center" vertical="center"/>
    </xf>
    <xf numFmtId="0" fontId="10" fillId="11" borderId="0" xfId="0" applyFont="1" applyFill="1"/>
    <xf numFmtId="0" fontId="4" fillId="4" borderId="0" xfId="0" applyFont="1" applyFill="1" applyAlignment="1">
      <alignment horizontal="left" vertical="top" wrapText="1" indent="1"/>
    </xf>
  </cellXfs>
  <cellStyles count="1">
    <cellStyle name="Normal" xfId="0" builtinId="0"/>
  </cellStyles>
  <dxfs count="100"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  <dxf>
      <font>
        <b/>
        <color rgb="FFFFFFFF"/>
      </font>
      <fill>
        <patternFill>
          <bgColor rgb="FFBE123C"/>
        </patternFill>
      </fill>
    </dxf>
    <dxf>
      <font>
        <b/>
        <color rgb="FF3A2E12"/>
      </font>
      <fill>
        <patternFill>
          <bgColor rgb="FFE0A93B"/>
        </patternFill>
      </fill>
    </dxf>
    <dxf>
      <font>
        <b/>
        <color rgb="FFFFFFFF"/>
      </font>
      <fill>
        <patternFill>
          <bgColor rgb="FF4F8A5B"/>
        </patternFill>
      </fill>
    </dxf>
    <dxf>
      <font>
        <color rgb="FF4A4437"/>
      </font>
      <fill>
        <patternFill>
          <bgColor rgb="FFCBC2B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BC2B2"/>
      <rgbColor rgb="FF7A6F5C"/>
      <rgbColor rgb="FF9999FF"/>
      <rgbColor rgb="FFBE123C"/>
      <rgbColor rgb="FFFBF4E4"/>
      <rgbColor rgb="FFF7F3EA"/>
      <rgbColor rgb="FF660066"/>
      <rgbColor rgb="FFC2995A"/>
      <rgbColor rgb="FF0066CC"/>
      <rgbColor rgb="FFE3D9C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3DCA6"/>
      <rgbColor rgb="FF3366FF"/>
      <rgbColor rgb="FF33CCCC"/>
      <rgbColor rgb="FF99CC00"/>
      <rgbColor rgb="FFFFCC00"/>
      <rgbColor rgb="FFE0A93B"/>
      <rgbColor rgb="FFFF6600"/>
      <rgbColor rgb="FF666699"/>
      <rgbColor rgb="FF9C8F7C"/>
      <rgbColor rgb="FF102545"/>
      <rgbColor rgb="FF4F8A5B"/>
      <rgbColor rgb="FF16233B"/>
      <rgbColor rgb="FF3A2E12"/>
      <rgbColor rgb="FF993300"/>
      <rgbColor rgb="FF993366"/>
      <rgbColor rgb="FF1D4076"/>
      <rgbColor rgb="FF4A44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533400</xdr:colOff>
      <xdr:row>1</xdr:row>
      <xdr:rowOff>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33400" cy="533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533400</xdr:colOff>
      <xdr:row>1</xdr:row>
      <xdr:rowOff>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533400" cy="533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1</xdr:row>
      <xdr:rowOff>381000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914400" cy="914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1</xdr:row>
      <xdr:rowOff>361950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95350" cy="89535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904874</xdr:colOff>
      <xdr:row>1</xdr:row>
      <xdr:rowOff>371474</xdr:rowOff>
    </xdr:to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904874" cy="904874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2995A"/>
  </sheetPr>
  <dimension ref="A1:F45"/>
  <sheetViews>
    <sheetView showGridLines="0" zoomScaleNormal="100" workbookViewId="0">
      <selection activeCell="J13" sqref="J13"/>
    </sheetView>
  </sheetViews>
  <sheetFormatPr defaultColWidth="8.7109375" defaultRowHeight="15"/>
  <cols>
    <col min="1" max="1" width="26" customWidth="1"/>
    <col min="2" max="2" width="22" customWidth="1"/>
    <col min="3" max="3" width="48" customWidth="1"/>
    <col min="4" max="6" width="14" customWidth="1"/>
  </cols>
  <sheetData>
    <row r="1" spans="1:6" ht="42" customHeight="1">
      <c r="A1" s="8" t="s">
        <v>0</v>
      </c>
      <c r="B1" s="8"/>
      <c r="C1" s="8"/>
      <c r="D1" s="8"/>
      <c r="E1" s="8"/>
      <c r="F1" s="8"/>
    </row>
    <row r="2" spans="1:6" ht="18" customHeight="1">
      <c r="A2" s="7" t="s">
        <v>1</v>
      </c>
      <c r="B2" s="7"/>
      <c r="C2" s="7"/>
      <c r="D2" s="7"/>
      <c r="E2" s="7"/>
      <c r="F2" s="7"/>
    </row>
    <row r="3" spans="1:6">
      <c r="A3" s="15" t="s">
        <v>2</v>
      </c>
      <c r="B3" s="6">
        <f>'1. Project Summary'!B5</f>
        <v>0</v>
      </c>
      <c r="C3" s="6"/>
      <c r="D3" s="6"/>
    </row>
    <row r="4" spans="1:6">
      <c r="A4" s="15" t="s">
        <v>3</v>
      </c>
      <c r="B4" s="16">
        <f ca="1">'1. Project Summary'!B7</f>
        <v>46212</v>
      </c>
    </row>
    <row r="5" spans="1:6">
      <c r="A5" s="15" t="s">
        <v>4</v>
      </c>
      <c r="B5" s="6">
        <f>'1. Project Summary'!B8</f>
        <v>0</v>
      </c>
      <c r="C5" s="6"/>
      <c r="D5" s="6"/>
    </row>
    <row r="8" spans="1:6" ht="21.75" customHeight="1">
      <c r="A8" s="13" t="s">
        <v>5</v>
      </c>
      <c r="B8" s="13"/>
      <c r="C8" s="13"/>
      <c r="D8" s="13"/>
      <c r="E8" s="13"/>
      <c r="F8" s="13"/>
    </row>
    <row r="9" spans="1:6" ht="30" customHeight="1">
      <c r="A9" s="17" t="s">
        <v>6</v>
      </c>
      <c r="B9" s="18" t="s">
        <v>7</v>
      </c>
      <c r="C9" s="5" t="s">
        <v>8</v>
      </c>
      <c r="D9" s="5"/>
      <c r="E9" s="5"/>
      <c r="F9" s="5"/>
    </row>
    <row r="10" spans="1:6" ht="30" customHeight="1">
      <c r="A10" s="19" t="s">
        <v>9</v>
      </c>
      <c r="B10" s="18" t="s">
        <v>10</v>
      </c>
      <c r="C10" s="5" t="s">
        <v>11</v>
      </c>
      <c r="D10" s="5"/>
      <c r="E10" s="5"/>
      <c r="F10" s="5"/>
    </row>
    <row r="11" spans="1:6" ht="30" customHeight="1">
      <c r="A11" s="20" t="s">
        <v>12</v>
      </c>
      <c r="B11" s="18" t="s">
        <v>13</v>
      </c>
      <c r="C11" s="5" t="s">
        <v>14</v>
      </c>
      <c r="D11" s="5"/>
      <c r="E11" s="5"/>
      <c r="F11" s="5"/>
    </row>
    <row r="12" spans="1:6" ht="30" customHeight="1">
      <c r="A12" s="21" t="s">
        <v>15</v>
      </c>
      <c r="B12" s="18" t="s">
        <v>16</v>
      </c>
      <c r="C12" s="5" t="s">
        <v>17</v>
      </c>
      <c r="D12" s="5"/>
      <c r="E12" s="5"/>
      <c r="F12" s="5"/>
    </row>
    <row r="15" spans="1:6" ht="21.75" customHeight="1">
      <c r="A15" s="13" t="s">
        <v>18</v>
      </c>
      <c r="B15" s="13"/>
      <c r="C15" s="13"/>
      <c r="D15" s="13"/>
      <c r="E15" s="13"/>
      <c r="F15" s="13"/>
    </row>
    <row r="16" spans="1:6" ht="25.5" customHeight="1">
      <c r="A16" s="22" t="s">
        <v>19</v>
      </c>
      <c r="B16" s="22" t="s">
        <v>20</v>
      </c>
      <c r="C16" s="22" t="s">
        <v>21</v>
      </c>
      <c r="D16" s="22"/>
      <c r="E16" s="22"/>
      <c r="F16" s="22"/>
    </row>
    <row r="17" spans="1:6">
      <c r="A17" s="23" t="s">
        <v>22</v>
      </c>
      <c r="B17" s="24" t="str">
        <f>'2. Training Data Assessment'!D73</f>
        <v>Grey</v>
      </c>
      <c r="C17" s="25" t="str">
        <f>IF(B17="Grey","Assessment not complete",IF(B17="Green","All criteria compliant",IF(B17="Amber","Minor gaps present",IF(B17="Red","Significant issues",""))))</f>
        <v>Assessment not complete</v>
      </c>
      <c r="D17" s="25"/>
      <c r="E17" s="25"/>
      <c r="F17" s="25"/>
    </row>
    <row r="18" spans="1:6" ht="25.5">
      <c r="A18" s="26" t="s">
        <v>23</v>
      </c>
      <c r="B18" s="27" t="str">
        <f>'3. Inference Data Assessment'!D81</f>
        <v>Grey</v>
      </c>
      <c r="C18" s="28" t="str">
        <f>IF(B18="Grey","Assessment not complete",IF(B18="Green","All criteria compliant",IF(B18="Amber","Minor gaps present",IF(B18="Red","Significant issues",""))))</f>
        <v>Assessment not complete</v>
      </c>
      <c r="D18" s="28"/>
      <c r="E18" s="28"/>
      <c r="F18" s="28"/>
    </row>
    <row r="19" spans="1:6" ht="25.5">
      <c r="A19" s="23" t="s">
        <v>24</v>
      </c>
      <c r="B19" s="24" t="str">
        <f>'4. Cross-Cutting Assessment'!D29</f>
        <v>Grey</v>
      </c>
      <c r="C19" s="25" t="str">
        <f>IF(B19="Grey","Assessment not complete",IF(B19="Green","All criteria compliant",IF(B19="Amber","Minor gaps present",IF(B19="Red","Significant issues",""))))</f>
        <v>Assessment not complete</v>
      </c>
      <c r="D19" s="25"/>
      <c r="E19" s="25"/>
      <c r="F19" s="25"/>
    </row>
    <row r="21" spans="1:6" ht="24" customHeight="1">
      <c r="A21" s="29" t="s">
        <v>25</v>
      </c>
      <c r="B21" s="30" t="str">
        <f>IF(OR(B17="Grey",B18="Grey",B19="Grey"),"Grey",IF(OR(B17="Red",B18="Red",B19="Red"),"Red",IF(OR(B17="Amber",B18="Amber",B19="Amber"),"Amber","Green")))</f>
        <v>Grey</v>
      </c>
      <c r="C21" s="31" t="str">
        <f>IF(B21="Grey","ASSESSMENT INCOMPLETE",IF(B21="Green","SYSTEM APPROVED",IF(B21="Amber","CONDITIONAL APPROVAL","NON-COMPLIANT")))</f>
        <v>ASSESSMENT INCOMPLETE</v>
      </c>
      <c r="D21" s="32"/>
      <c r="E21" s="32"/>
      <c r="F21" s="32"/>
    </row>
    <row r="24" spans="1:6" ht="21.75" customHeight="1">
      <c r="A24" s="13" t="s">
        <v>26</v>
      </c>
      <c r="B24" s="13"/>
      <c r="C24" s="13"/>
      <c r="D24" s="13"/>
      <c r="E24" s="13"/>
      <c r="F24" s="13"/>
    </row>
    <row r="25" spans="1:6">
      <c r="A25" s="15" t="s">
        <v>27</v>
      </c>
    </row>
    <row r="26" spans="1:6">
      <c r="A26" s="4"/>
      <c r="B26" s="4"/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  <row r="28" spans="1:6">
      <c r="A28" s="4"/>
      <c r="B28" s="4"/>
      <c r="C28" s="4"/>
      <c r="D28" s="4"/>
      <c r="E28" s="4"/>
      <c r="F28" s="4"/>
    </row>
    <row r="30" spans="1:6">
      <c r="A30" s="15" t="s">
        <v>28</v>
      </c>
    </row>
    <row r="31" spans="1:6">
      <c r="A31" s="4"/>
      <c r="B31" s="4"/>
      <c r="C31" s="4"/>
      <c r="D31" s="4"/>
      <c r="E31" s="4"/>
      <c r="F31" s="4"/>
    </row>
    <row r="32" spans="1:6">
      <c r="A32" s="4"/>
      <c r="B32" s="4"/>
      <c r="C32" s="4"/>
      <c r="D32" s="4"/>
      <c r="E32" s="4"/>
      <c r="F32" s="4"/>
    </row>
    <row r="33" spans="1:6">
      <c r="A33" s="4"/>
      <c r="B33" s="4"/>
      <c r="C33" s="4"/>
      <c r="D33" s="4"/>
      <c r="E33" s="4"/>
      <c r="F33" s="4"/>
    </row>
    <row r="35" spans="1:6">
      <c r="A35" s="15" t="s">
        <v>29</v>
      </c>
    </row>
    <row r="36" spans="1:6">
      <c r="A36" s="4"/>
      <c r="B36" s="4"/>
      <c r="C36" s="4"/>
      <c r="D36" s="4"/>
      <c r="E36" s="4"/>
      <c r="F36" s="4"/>
    </row>
    <row r="37" spans="1:6">
      <c r="A37" s="4"/>
      <c r="B37" s="4"/>
      <c r="C37" s="4"/>
      <c r="D37" s="4"/>
      <c r="E37" s="4"/>
      <c r="F37" s="4"/>
    </row>
    <row r="38" spans="1:6">
      <c r="A38" s="4"/>
      <c r="B38" s="4"/>
      <c r="C38" s="4"/>
      <c r="D38" s="4"/>
      <c r="E38" s="4"/>
      <c r="F38" s="4"/>
    </row>
    <row r="40" spans="1:6">
      <c r="A40" s="15" t="s">
        <v>30</v>
      </c>
    </row>
    <row r="41" spans="1:6">
      <c r="A41" s="4"/>
      <c r="B41" s="4"/>
      <c r="C41" s="4"/>
      <c r="D41" s="4"/>
      <c r="E41" s="4"/>
      <c r="F41" s="4"/>
    </row>
    <row r="42" spans="1:6">
      <c r="A42" s="4"/>
      <c r="B42" s="4"/>
      <c r="C42" s="4"/>
      <c r="D42" s="4"/>
      <c r="E42" s="4"/>
      <c r="F42" s="4"/>
    </row>
    <row r="43" spans="1:6">
      <c r="A43" s="4"/>
      <c r="B43" s="4"/>
      <c r="C43" s="4"/>
      <c r="D43" s="4"/>
      <c r="E43" s="4"/>
      <c r="F43" s="4"/>
    </row>
    <row r="45" spans="1:6">
      <c r="A45" s="9" t="s">
        <v>31</v>
      </c>
      <c r="B45" s="9"/>
      <c r="C45" s="9"/>
      <c r="D45" s="9"/>
      <c r="E45" s="9"/>
      <c r="F45" s="9"/>
    </row>
  </sheetData>
  <mergeCells count="16">
    <mergeCell ref="A45:F45"/>
    <mergeCell ref="A24:F24"/>
    <mergeCell ref="A26:F28"/>
    <mergeCell ref="A31:F33"/>
    <mergeCell ref="A36:F38"/>
    <mergeCell ref="A41:F43"/>
    <mergeCell ref="C9:F9"/>
    <mergeCell ref="C10:F10"/>
    <mergeCell ref="C11:F11"/>
    <mergeCell ref="C12:F12"/>
    <mergeCell ref="A15:F15"/>
    <mergeCell ref="A1:F1"/>
    <mergeCell ref="A2:F2"/>
    <mergeCell ref="B3:D3"/>
    <mergeCell ref="B5:D5"/>
    <mergeCell ref="A8:F8"/>
  </mergeCells>
  <conditionalFormatting sqref="B17:B19">
    <cfRule type="containsText" dxfId="99" priority="2" operator="containsText" text="Grey">
      <formula>NOT(ISERROR(SEARCH("Grey",B17)))</formula>
    </cfRule>
    <cfRule type="containsText" dxfId="98" priority="3" operator="containsText" text="Green">
      <formula>NOT(ISERROR(SEARCH("Green",B17)))</formula>
    </cfRule>
    <cfRule type="containsText" dxfId="97" priority="4" operator="containsText" text="Amber">
      <formula>NOT(ISERROR(SEARCH("Amber",B17)))</formula>
    </cfRule>
    <cfRule type="containsText" dxfId="96" priority="5" operator="containsText" text="Red">
      <formula>NOT(ISERROR(SEARCH("Red",B17)))</formula>
    </cfRule>
  </conditionalFormatting>
  <conditionalFormatting sqref="B21">
    <cfRule type="containsText" dxfId="95" priority="14" operator="containsText" text="Grey">
      <formula>NOT(ISERROR(SEARCH("Grey",B21)))</formula>
    </cfRule>
    <cfRule type="containsText" dxfId="94" priority="15" operator="containsText" text="Green">
      <formula>NOT(ISERROR(SEARCH("Green",B21)))</formula>
    </cfRule>
    <cfRule type="containsText" dxfId="93" priority="16" operator="containsText" text="Amber">
      <formula>NOT(ISERROR(SEARCH("Amber",B21)))</formula>
    </cfRule>
    <cfRule type="containsText" dxfId="92" priority="17" operator="containsText" text="Red">
      <formula>NOT(ISERROR(SEARCH("Red",B21)))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02545"/>
  </sheetPr>
  <dimension ref="A1:D55"/>
  <sheetViews>
    <sheetView showGridLines="0" zoomScaleNormal="100" workbookViewId="0">
      <pane ySplit="2" topLeftCell="A3" activePane="bottomLeft" state="frozen"/>
      <selection pane="bottomLeft" activeCell="M37" sqref="M37"/>
    </sheetView>
  </sheetViews>
  <sheetFormatPr defaultColWidth="8.7109375" defaultRowHeight="15"/>
  <cols>
    <col min="1" max="1" width="34" customWidth="1"/>
    <col min="2" max="4" width="26" customWidth="1"/>
  </cols>
  <sheetData>
    <row r="1" spans="1:4" ht="42" customHeight="1">
      <c r="A1" s="8" t="s">
        <v>32</v>
      </c>
      <c r="B1" s="8"/>
      <c r="C1" s="8"/>
      <c r="D1" s="8"/>
    </row>
    <row r="2" spans="1:4" ht="18" customHeight="1">
      <c r="A2" s="3" t="s">
        <v>33</v>
      </c>
      <c r="B2" s="3"/>
      <c r="C2" s="3"/>
      <c r="D2" s="3"/>
    </row>
    <row r="4" spans="1:4" ht="21.75" customHeight="1">
      <c r="A4" s="13" t="s">
        <v>34</v>
      </c>
      <c r="B4" s="13"/>
      <c r="C4" s="13"/>
      <c r="D4" s="13"/>
    </row>
    <row r="5" spans="1:4">
      <c r="A5" s="33" t="s">
        <v>35</v>
      </c>
      <c r="B5" s="6"/>
      <c r="C5" s="6"/>
      <c r="D5" s="6"/>
    </row>
    <row r="6" spans="1:4">
      <c r="A6" s="33" t="s">
        <v>36</v>
      </c>
      <c r="B6" s="6"/>
      <c r="C6" s="6"/>
      <c r="D6" s="6"/>
    </row>
    <row r="7" spans="1:4">
      <c r="A7" s="33" t="s">
        <v>37</v>
      </c>
      <c r="B7" s="2">
        <f ca="1">TODAY()</f>
        <v>46212</v>
      </c>
      <c r="C7" s="2"/>
      <c r="D7" s="2"/>
    </row>
    <row r="8" spans="1:4">
      <c r="A8" s="33" t="s">
        <v>38</v>
      </c>
      <c r="B8" s="6"/>
      <c r="C8" s="6"/>
      <c r="D8" s="6"/>
    </row>
    <row r="9" spans="1:4">
      <c r="A9" s="33" t="s">
        <v>39</v>
      </c>
      <c r="B9" s="6"/>
      <c r="C9" s="6"/>
      <c r="D9" s="6"/>
    </row>
    <row r="10" spans="1:4">
      <c r="A10" s="33" t="s">
        <v>40</v>
      </c>
      <c r="B10" s="6"/>
      <c r="C10" s="6"/>
      <c r="D10" s="6"/>
    </row>
    <row r="11" spans="1:4" ht="15" customHeight="1">
      <c r="A11" s="33" t="s">
        <v>41</v>
      </c>
      <c r="B11" s="1" t="s">
        <v>42</v>
      </c>
      <c r="C11" s="1"/>
      <c r="D11" s="1"/>
    </row>
    <row r="13" spans="1:4" ht="21.75" customHeight="1">
      <c r="A13" s="13" t="s">
        <v>43</v>
      </c>
      <c r="B13" s="13"/>
      <c r="C13" s="13"/>
      <c r="D13" s="13"/>
    </row>
    <row r="14" spans="1:4" ht="15" customHeight="1">
      <c r="A14" s="33" t="s">
        <v>44</v>
      </c>
      <c r="B14" s="1" t="s">
        <v>45</v>
      </c>
      <c r="C14" s="1"/>
      <c r="D14" s="1"/>
    </row>
    <row r="15" spans="1:4" ht="15" customHeight="1">
      <c r="A15" s="33" t="s">
        <v>46</v>
      </c>
      <c r="B15" s="1" t="s">
        <v>47</v>
      </c>
      <c r="C15" s="1"/>
      <c r="D15" s="1"/>
    </row>
    <row r="16" spans="1:4" ht="15" customHeight="1">
      <c r="A16" s="33" t="s">
        <v>48</v>
      </c>
      <c r="B16" s="1" t="s">
        <v>49</v>
      </c>
      <c r="C16" s="1"/>
      <c r="D16" s="1"/>
    </row>
    <row r="17" spans="1:4" ht="15" customHeight="1">
      <c r="A17" s="33" t="s">
        <v>50</v>
      </c>
      <c r="B17" s="1" t="s">
        <v>51</v>
      </c>
      <c r="C17" s="1"/>
      <c r="D17" s="1"/>
    </row>
    <row r="18" spans="1:4" ht="15" customHeight="1">
      <c r="A18" s="33" t="s">
        <v>52</v>
      </c>
      <c r="B18" s="1" t="s">
        <v>53</v>
      </c>
      <c r="C18" s="1"/>
      <c r="D18" s="1"/>
    </row>
    <row r="19" spans="1:4" ht="15" customHeight="1">
      <c r="A19" s="33" t="s">
        <v>54</v>
      </c>
      <c r="B19" s="1" t="s">
        <v>55</v>
      </c>
      <c r="C19" s="1"/>
      <c r="D19" s="1"/>
    </row>
    <row r="20" spans="1:4" ht="15" customHeight="1">
      <c r="A20" s="33" t="s">
        <v>56</v>
      </c>
      <c r="B20" s="1" t="s">
        <v>57</v>
      </c>
      <c r="C20" s="1"/>
      <c r="D20" s="1"/>
    </row>
    <row r="22" spans="1:4" ht="21.75" customHeight="1">
      <c r="A22" s="13" t="s">
        <v>58</v>
      </c>
      <c r="B22" s="13"/>
      <c r="C22" s="13"/>
      <c r="D22" s="13"/>
    </row>
    <row r="23" spans="1:4" ht="15" customHeight="1">
      <c r="A23" s="33" t="s">
        <v>59</v>
      </c>
      <c r="B23" s="1" t="s">
        <v>60</v>
      </c>
      <c r="C23" s="1"/>
      <c r="D23" s="1"/>
    </row>
    <row r="24" spans="1:4">
      <c r="A24" s="33" t="s">
        <v>61</v>
      </c>
      <c r="B24" s="6"/>
      <c r="C24" s="6"/>
      <c r="D24" s="6"/>
    </row>
    <row r="25" spans="1:4" ht="15" customHeight="1">
      <c r="A25" s="33" t="s">
        <v>62</v>
      </c>
      <c r="B25" s="1" t="s">
        <v>63</v>
      </c>
      <c r="C25" s="1"/>
      <c r="D25" s="1"/>
    </row>
    <row r="26" spans="1:4" ht="15" customHeight="1">
      <c r="A26" s="33" t="s">
        <v>64</v>
      </c>
      <c r="B26" s="1" t="s">
        <v>65</v>
      </c>
      <c r="C26" s="1"/>
      <c r="D26" s="1"/>
    </row>
    <row r="27" spans="1:4" ht="15" customHeight="1">
      <c r="A27" s="33" t="s">
        <v>66</v>
      </c>
      <c r="B27" s="1" t="s">
        <v>67</v>
      </c>
      <c r="C27" s="1"/>
      <c r="D27" s="1"/>
    </row>
    <row r="28" spans="1:4" ht="15" customHeight="1">
      <c r="A28" s="33" t="s">
        <v>68</v>
      </c>
      <c r="B28" s="1" t="s">
        <v>69</v>
      </c>
      <c r="C28" s="1"/>
      <c r="D28" s="1"/>
    </row>
    <row r="29" spans="1:4" ht="15" customHeight="1">
      <c r="A29" s="33" t="s">
        <v>70</v>
      </c>
      <c r="B29" s="1" t="s">
        <v>71</v>
      </c>
      <c r="C29" s="1"/>
      <c r="D29" s="1"/>
    </row>
    <row r="30" spans="1:4" ht="15" customHeight="1">
      <c r="A30" s="33" t="s">
        <v>72</v>
      </c>
      <c r="B30" s="1" t="s">
        <v>73</v>
      </c>
      <c r="C30" s="1"/>
      <c r="D30" s="1"/>
    </row>
    <row r="32" spans="1:4" ht="21.75" customHeight="1">
      <c r="A32" s="13" t="s">
        <v>74</v>
      </c>
      <c r="B32" s="13"/>
      <c r="C32" s="13"/>
      <c r="D32" s="13"/>
    </row>
    <row r="33" spans="1:4">
      <c r="A33" s="33" t="s">
        <v>75</v>
      </c>
      <c r="B33" s="6"/>
      <c r="C33" s="6"/>
      <c r="D33" s="6"/>
    </row>
    <row r="34" spans="1:4" ht="15" customHeight="1">
      <c r="A34" s="33" t="s">
        <v>76</v>
      </c>
      <c r="B34" s="1" t="s">
        <v>77</v>
      </c>
      <c r="C34" s="1"/>
      <c r="D34" s="1"/>
    </row>
    <row r="35" spans="1:4">
      <c r="A35" s="33" t="s">
        <v>78</v>
      </c>
      <c r="B35" s="6"/>
      <c r="C35" s="6"/>
      <c r="D35" s="6"/>
    </row>
    <row r="36" spans="1:4">
      <c r="A36" s="33" t="s">
        <v>79</v>
      </c>
      <c r="B36" s="6"/>
      <c r="C36" s="6"/>
      <c r="D36" s="6"/>
    </row>
    <row r="37" spans="1:4">
      <c r="A37" s="33" t="s">
        <v>80</v>
      </c>
      <c r="B37" s="6"/>
      <c r="C37" s="6"/>
      <c r="D37" s="6"/>
    </row>
    <row r="38" spans="1:4">
      <c r="A38" s="33" t="s">
        <v>81</v>
      </c>
      <c r="B38" s="6"/>
      <c r="C38" s="6"/>
      <c r="D38" s="6"/>
    </row>
    <row r="40" spans="1:4" ht="21.75" customHeight="1">
      <c r="A40" s="13" t="s">
        <v>82</v>
      </c>
      <c r="B40" s="13"/>
      <c r="C40" s="13"/>
      <c r="D40" s="13"/>
    </row>
    <row r="41" spans="1:4">
      <c r="A41" s="33" t="s">
        <v>83</v>
      </c>
      <c r="B41" s="6"/>
      <c r="C41" s="6"/>
      <c r="D41" s="6"/>
    </row>
    <row r="42" spans="1:4" ht="15" customHeight="1">
      <c r="A42" s="33" t="s">
        <v>84</v>
      </c>
      <c r="B42" s="1" t="s">
        <v>85</v>
      </c>
      <c r="C42" s="1"/>
      <c r="D42" s="1"/>
    </row>
    <row r="43" spans="1:4" ht="15" customHeight="1">
      <c r="A43" s="33" t="s">
        <v>86</v>
      </c>
      <c r="B43" s="1" t="s">
        <v>87</v>
      </c>
      <c r="C43" s="1"/>
      <c r="D43" s="1"/>
    </row>
    <row r="44" spans="1:4" ht="15" customHeight="1">
      <c r="A44" s="33" t="s">
        <v>88</v>
      </c>
      <c r="B44" s="1" t="s">
        <v>89</v>
      </c>
      <c r="C44" s="1"/>
      <c r="D44" s="1"/>
    </row>
    <row r="47" spans="1:4" ht="21.75" customHeight="1">
      <c r="A47" s="13" t="s">
        <v>90</v>
      </c>
      <c r="B47" s="13"/>
      <c r="C47" s="13"/>
      <c r="D47" s="13"/>
    </row>
    <row r="48" spans="1:4">
      <c r="A48" s="40"/>
      <c r="B48" s="40"/>
      <c r="C48" s="40"/>
      <c r="D48" s="40"/>
    </row>
    <row r="49" spans="1:4">
      <c r="A49" s="40"/>
      <c r="B49" s="40"/>
      <c r="C49" s="40"/>
      <c r="D49" s="40"/>
    </row>
    <row r="50" spans="1:4">
      <c r="A50" s="40"/>
      <c r="B50" s="40"/>
      <c r="C50" s="40"/>
      <c r="D50" s="40"/>
    </row>
    <row r="51" spans="1:4">
      <c r="A51" s="40"/>
      <c r="B51" s="40"/>
      <c r="C51" s="40"/>
      <c r="D51" s="40"/>
    </row>
    <row r="52" spans="1:4">
      <c r="A52" s="40"/>
      <c r="B52" s="40"/>
      <c r="C52" s="40"/>
      <c r="D52" s="40"/>
    </row>
    <row r="53" spans="1:4">
      <c r="A53" s="40"/>
      <c r="B53" s="40"/>
      <c r="C53" s="40"/>
      <c r="D53" s="40"/>
    </row>
    <row r="55" spans="1:4">
      <c r="A55" s="9" t="s">
        <v>31</v>
      </c>
      <c r="B55" s="9"/>
      <c r="C55" s="9"/>
      <c r="D55" s="9"/>
    </row>
  </sheetData>
  <mergeCells count="42">
    <mergeCell ref="A48:D53"/>
    <mergeCell ref="A55:D55"/>
    <mergeCell ref="B41:D41"/>
    <mergeCell ref="B42:D42"/>
    <mergeCell ref="B43:D43"/>
    <mergeCell ref="B44:D44"/>
    <mergeCell ref="A47:D47"/>
    <mergeCell ref="B35:D35"/>
    <mergeCell ref="B36:D36"/>
    <mergeCell ref="B37:D37"/>
    <mergeCell ref="B38:D38"/>
    <mergeCell ref="A40:D40"/>
    <mergeCell ref="B29:D29"/>
    <mergeCell ref="B30:D30"/>
    <mergeCell ref="A32:D32"/>
    <mergeCell ref="B33:D33"/>
    <mergeCell ref="B34:D34"/>
    <mergeCell ref="B24:D24"/>
    <mergeCell ref="B25:D25"/>
    <mergeCell ref="B26:D26"/>
    <mergeCell ref="B27:D27"/>
    <mergeCell ref="B28:D28"/>
    <mergeCell ref="B18:D18"/>
    <mergeCell ref="B19:D19"/>
    <mergeCell ref="B20:D20"/>
    <mergeCell ref="A22:D22"/>
    <mergeCell ref="B23:D23"/>
    <mergeCell ref="A13:D13"/>
    <mergeCell ref="B14:D14"/>
    <mergeCell ref="B15:D15"/>
    <mergeCell ref="B16:D16"/>
    <mergeCell ref="B17:D17"/>
    <mergeCell ref="B7:D7"/>
    <mergeCell ref="B8:D8"/>
    <mergeCell ref="B9:D9"/>
    <mergeCell ref="B10:D10"/>
    <mergeCell ref="B11:D11"/>
    <mergeCell ref="A1:D1"/>
    <mergeCell ref="A2:D2"/>
    <mergeCell ref="A4:D4"/>
    <mergeCell ref="B5:D5"/>
    <mergeCell ref="B6:D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02545"/>
  </sheetPr>
  <dimension ref="A1:H75"/>
  <sheetViews>
    <sheetView showGridLines="0" zoomScaleNormal="100" workbookViewId="0">
      <pane ySplit="2" topLeftCell="A5" activePane="bottomLeft" state="frozen"/>
      <selection pane="bottomLeft" activeCell="E13" sqref="E13"/>
    </sheetView>
  </sheetViews>
  <sheetFormatPr defaultColWidth="8.7109375" defaultRowHeight="15"/>
  <cols>
    <col min="1" max="1" width="46" customWidth="1"/>
    <col min="2" max="2" width="30" customWidth="1"/>
    <col min="3" max="3" width="16" customWidth="1"/>
    <col min="4" max="4" width="13" customWidth="1"/>
    <col min="5" max="6" width="30" customWidth="1"/>
    <col min="7" max="7" width="13" customWidth="1"/>
    <col min="8" max="8" width="16" customWidth="1"/>
  </cols>
  <sheetData>
    <row r="1" spans="1:8" ht="42" customHeight="1">
      <c r="A1" s="14" t="s">
        <v>91</v>
      </c>
      <c r="B1" s="14"/>
      <c r="C1" s="14"/>
      <c r="D1" s="14"/>
      <c r="E1" s="14"/>
      <c r="F1" s="14"/>
      <c r="G1" s="14"/>
      <c r="H1" s="14"/>
    </row>
    <row r="2" spans="1:8" ht="31.5" customHeight="1">
      <c r="A2" s="22" t="s">
        <v>92</v>
      </c>
      <c r="B2" s="22" t="s">
        <v>93</v>
      </c>
      <c r="C2" s="22" t="s">
        <v>94</v>
      </c>
      <c r="D2" s="22" t="s">
        <v>95</v>
      </c>
      <c r="E2" s="22" t="s">
        <v>96</v>
      </c>
      <c r="F2" s="22" t="s">
        <v>97</v>
      </c>
      <c r="G2" s="22" t="s">
        <v>98</v>
      </c>
      <c r="H2" s="22" t="s">
        <v>99</v>
      </c>
    </row>
    <row r="3" spans="1:8" ht="24" customHeight="1">
      <c r="A3" s="13" t="s">
        <v>100</v>
      </c>
      <c r="B3" s="13"/>
      <c r="C3" s="13"/>
      <c r="D3" s="13"/>
      <c r="E3" s="13"/>
      <c r="F3" s="13"/>
      <c r="G3" s="13"/>
      <c r="H3" s="13"/>
    </row>
    <row r="4" spans="1:8" ht="30" customHeight="1">
      <c r="A4" s="28" t="s">
        <v>101</v>
      </c>
      <c r="B4" s="34"/>
      <c r="C4" s="35"/>
      <c r="D4" s="27" t="s">
        <v>6</v>
      </c>
      <c r="E4" s="34"/>
      <c r="F4" s="34"/>
      <c r="G4" s="35" t="s">
        <v>102</v>
      </c>
      <c r="H4" s="27" t="str">
        <f t="shared" ref="H4:H9" si="0">IF(D4="Grey","Not Evaluated",IF(D4="Green","Compliant",IF(D4="Amber","Partial",IF(D4="Red","Non-Compliant",""))))</f>
        <v>Not Evaluated</v>
      </c>
    </row>
    <row r="5" spans="1:8" ht="30" customHeight="1">
      <c r="A5" s="25" t="s">
        <v>103</v>
      </c>
      <c r="B5" s="34"/>
      <c r="C5" s="35"/>
      <c r="D5" s="24" t="s">
        <v>6</v>
      </c>
      <c r="E5" s="34"/>
      <c r="F5" s="34"/>
      <c r="G5" s="35" t="s">
        <v>102</v>
      </c>
      <c r="H5" s="24" t="str">
        <f t="shared" si="0"/>
        <v>Not Evaluated</v>
      </c>
    </row>
    <row r="6" spans="1:8" ht="30" customHeight="1">
      <c r="A6" s="28" t="s">
        <v>104</v>
      </c>
      <c r="B6" s="34"/>
      <c r="C6" s="35"/>
      <c r="D6" s="27" t="s">
        <v>6</v>
      </c>
      <c r="E6" s="34"/>
      <c r="F6" s="34"/>
      <c r="G6" s="35" t="s">
        <v>102</v>
      </c>
      <c r="H6" s="27" t="str">
        <f t="shared" si="0"/>
        <v>Not Evaluated</v>
      </c>
    </row>
    <row r="7" spans="1:8" ht="30" customHeight="1">
      <c r="A7" s="25" t="s">
        <v>105</v>
      </c>
      <c r="B7" s="34"/>
      <c r="C7" s="35"/>
      <c r="D7" s="24" t="s">
        <v>6</v>
      </c>
      <c r="E7" s="34"/>
      <c r="F7" s="34"/>
      <c r="G7" s="35" t="s">
        <v>102</v>
      </c>
      <c r="H7" s="24" t="str">
        <f t="shared" si="0"/>
        <v>Not Evaluated</v>
      </c>
    </row>
    <row r="8" spans="1:8" ht="30" customHeight="1">
      <c r="A8" s="28" t="s">
        <v>106</v>
      </c>
      <c r="B8" s="34"/>
      <c r="C8" s="35"/>
      <c r="D8" s="27" t="s">
        <v>6</v>
      </c>
      <c r="E8" s="34"/>
      <c r="F8" s="34"/>
      <c r="G8" s="35" t="s">
        <v>102</v>
      </c>
      <c r="H8" s="27" t="str">
        <f t="shared" si="0"/>
        <v>Not Evaluated</v>
      </c>
    </row>
    <row r="9" spans="1:8" ht="21.75" customHeight="1">
      <c r="A9" s="12" t="s">
        <v>107</v>
      </c>
      <c r="B9" s="12"/>
      <c r="C9" s="12"/>
      <c r="D9" s="36" t="str">
        <f>IF(COUNTIF(D4:D8,"Grey")&gt;0,"Grey",IF(COUNTIF(D4:D8,"Red")&gt;0,"Red",IF(COUNTIF(D4:D8,"Amber")&gt;0,"Amber","Green")))</f>
        <v>Grey</v>
      </c>
      <c r="E9" s="11" t="s">
        <v>108</v>
      </c>
      <c r="F9" s="11"/>
      <c r="G9" s="37"/>
      <c r="H9" s="36" t="str">
        <f t="shared" si="0"/>
        <v>Not Evaluated</v>
      </c>
    </row>
    <row r="10" spans="1:8">
      <c r="A10" s="28"/>
      <c r="B10" s="28"/>
      <c r="C10" s="27"/>
      <c r="D10" s="27"/>
      <c r="E10" s="28"/>
      <c r="F10" s="28"/>
      <c r="G10" s="27"/>
      <c r="H10" s="27"/>
    </row>
    <row r="11" spans="1:8" ht="24" customHeight="1">
      <c r="A11" s="13" t="s">
        <v>109</v>
      </c>
      <c r="B11" s="13"/>
      <c r="C11" s="13"/>
      <c r="D11" s="13"/>
      <c r="E11" s="13"/>
      <c r="F11" s="13"/>
      <c r="G11" s="13"/>
      <c r="H11" s="13"/>
    </row>
    <row r="12" spans="1:8">
      <c r="A12" s="28" t="s">
        <v>110</v>
      </c>
      <c r="B12" s="34"/>
      <c r="C12" s="35"/>
      <c r="D12" s="27" t="s">
        <v>6</v>
      </c>
      <c r="E12" s="34"/>
      <c r="F12" s="34"/>
      <c r="G12" s="35" t="s">
        <v>102</v>
      </c>
      <c r="H12" s="27" t="str">
        <f>IF(D12="Grey","Not Evaluated",IF(D12="Green","Compliant",IF(D12="Amber","Partial",IF(D12="Red","Non-Compliant",""))))</f>
        <v>Not Evaluated</v>
      </c>
    </row>
    <row r="13" spans="1:8" ht="30" customHeight="1">
      <c r="A13" s="25" t="s">
        <v>111</v>
      </c>
      <c r="B13" s="34"/>
      <c r="C13" s="35"/>
      <c r="D13" s="24" t="s">
        <v>6</v>
      </c>
      <c r="E13" s="34"/>
      <c r="F13" s="34"/>
      <c r="G13" s="35" t="s">
        <v>102</v>
      </c>
      <c r="H13" s="24" t="str">
        <f>IF(D13="Grey","Not Evaluated",IF(D13="Green","Compliant",IF(D13="Amber","Partial",IF(D13="Red","Non-Compliant",""))))</f>
        <v>Not Evaluated</v>
      </c>
    </row>
    <row r="14" spans="1:8">
      <c r="A14" s="28" t="s">
        <v>112</v>
      </c>
      <c r="B14" s="34"/>
      <c r="C14" s="35"/>
      <c r="D14" s="27" t="s">
        <v>6</v>
      </c>
      <c r="E14" s="34"/>
      <c r="F14" s="34"/>
      <c r="G14" s="35" t="s">
        <v>102</v>
      </c>
      <c r="H14" s="27" t="str">
        <f>IF(D14="Grey","Not Evaluated",IF(D14="Green","Compliant",IF(D14="Amber","Partial",IF(D14="Red","Non-Compliant",""))))</f>
        <v>Not Evaluated</v>
      </c>
    </row>
    <row r="15" spans="1:8" ht="30" customHeight="1">
      <c r="A15" s="25" t="s">
        <v>113</v>
      </c>
      <c r="B15" s="34"/>
      <c r="C15" s="35"/>
      <c r="D15" s="24" t="s">
        <v>6</v>
      </c>
      <c r="E15" s="34"/>
      <c r="F15" s="34"/>
      <c r="G15" s="35" t="s">
        <v>102</v>
      </c>
      <c r="H15" s="24" t="str">
        <f>IF(D15="Grey","Not Evaluated",IF(D15="Green","Compliant",IF(D15="Amber","Partial",IF(D15="Red","Non-Compliant",""))))</f>
        <v>Not Evaluated</v>
      </c>
    </row>
    <row r="16" spans="1:8" ht="21.75" customHeight="1">
      <c r="A16" s="12" t="s">
        <v>114</v>
      </c>
      <c r="B16" s="12"/>
      <c r="C16" s="12"/>
      <c r="D16" s="36" t="str">
        <f>IF(COUNTIF(D12:D15,"Grey")&gt;0,"Grey",IF(COUNTIF(D12:D15,"Red")&gt;0,"Red",IF(COUNTIF(D12:D15,"Amber")&gt;0,"Amber","Green")))</f>
        <v>Grey</v>
      </c>
      <c r="E16" s="11" t="s">
        <v>115</v>
      </c>
      <c r="F16" s="11"/>
      <c r="G16" s="37"/>
      <c r="H16" s="36" t="str">
        <f>IF(D16="Grey","Not Evaluated",IF(D16="Green","Compliant",IF(D16="Amber","Partial",IF(D16="Red","Non-Compliant",""))))</f>
        <v>Not Evaluated</v>
      </c>
    </row>
    <row r="17" spans="1:8">
      <c r="A17" s="25"/>
      <c r="B17" s="25"/>
      <c r="C17" s="24"/>
      <c r="D17" s="24"/>
      <c r="E17" s="25"/>
      <c r="F17" s="25"/>
      <c r="G17" s="24"/>
      <c r="H17" s="24"/>
    </row>
    <row r="18" spans="1:8" ht="24" customHeight="1">
      <c r="A18" s="13" t="s">
        <v>116</v>
      </c>
      <c r="B18" s="13"/>
      <c r="C18" s="13"/>
      <c r="D18" s="13"/>
      <c r="E18" s="13"/>
      <c r="F18" s="13"/>
      <c r="G18" s="13"/>
      <c r="H18" s="13"/>
    </row>
    <row r="19" spans="1:8">
      <c r="A19" s="25" t="s">
        <v>117</v>
      </c>
      <c r="B19" s="34"/>
      <c r="C19" s="35"/>
      <c r="D19" s="24" t="s">
        <v>6</v>
      </c>
      <c r="E19" s="34"/>
      <c r="F19" s="34"/>
      <c r="G19" s="35" t="s">
        <v>102</v>
      </c>
      <c r="H19" s="24" t="str">
        <f>IF(D19="Grey","Not Evaluated",IF(D19="Green","Compliant",IF(D19="Amber","Partial",IF(D19="Red","Non-Compliant",""))))</f>
        <v>Not Evaluated</v>
      </c>
    </row>
    <row r="20" spans="1:8" ht="30" customHeight="1">
      <c r="A20" s="28" t="s">
        <v>118</v>
      </c>
      <c r="B20" s="34"/>
      <c r="C20" s="35"/>
      <c r="D20" s="27" t="s">
        <v>6</v>
      </c>
      <c r="E20" s="34"/>
      <c r="F20" s="34"/>
      <c r="G20" s="35" t="s">
        <v>102</v>
      </c>
      <c r="H20" s="27" t="str">
        <f>IF(D20="Grey","Not Evaluated",IF(D20="Green","Compliant",IF(D20="Amber","Partial",IF(D20="Red","Non-Compliant",""))))</f>
        <v>Not Evaluated</v>
      </c>
    </row>
    <row r="21" spans="1:8" ht="30" customHeight="1">
      <c r="A21" s="25" t="s">
        <v>119</v>
      </c>
      <c r="B21" s="34"/>
      <c r="C21" s="35"/>
      <c r="D21" s="24" t="s">
        <v>6</v>
      </c>
      <c r="E21" s="34"/>
      <c r="F21" s="34"/>
      <c r="G21" s="35" t="s">
        <v>102</v>
      </c>
      <c r="H21" s="24" t="str">
        <f>IF(D21="Grey","Not Evaluated",IF(D21="Green","Compliant",IF(D21="Amber","Partial",IF(D21="Red","Non-Compliant",""))))</f>
        <v>Not Evaluated</v>
      </c>
    </row>
    <row r="22" spans="1:8">
      <c r="A22" s="28" t="s">
        <v>120</v>
      </c>
      <c r="B22" s="34"/>
      <c r="C22" s="35"/>
      <c r="D22" s="27" t="s">
        <v>6</v>
      </c>
      <c r="E22" s="34"/>
      <c r="F22" s="34"/>
      <c r="G22" s="35" t="s">
        <v>102</v>
      </c>
      <c r="H22" s="27" t="str">
        <f>IF(D22="Grey","Not Evaluated",IF(D22="Green","Compliant",IF(D22="Amber","Partial",IF(D22="Red","Non-Compliant",""))))</f>
        <v>Not Evaluated</v>
      </c>
    </row>
    <row r="23" spans="1:8" ht="21.75" customHeight="1">
      <c r="A23" s="12" t="s">
        <v>121</v>
      </c>
      <c r="B23" s="12"/>
      <c r="C23" s="12"/>
      <c r="D23" s="36" t="str">
        <f>IF(COUNTIF(D19:D22,"Grey")&gt;0,"Grey",IF(COUNTIF(D19:D22,"Red")&gt;0,"Red",IF(COUNTIF(D19:D22,"Amber")&gt;0,"Amber","Green")))</f>
        <v>Grey</v>
      </c>
      <c r="E23" s="11" t="s">
        <v>122</v>
      </c>
      <c r="F23" s="11"/>
      <c r="G23" s="37"/>
      <c r="H23" s="36" t="str">
        <f>IF(D23="Grey","Not Evaluated",IF(D23="Green","Compliant",IF(D23="Amber","Partial",IF(D23="Red","Non-Compliant",""))))</f>
        <v>Not Evaluated</v>
      </c>
    </row>
    <row r="24" spans="1:8">
      <c r="A24" s="28"/>
      <c r="B24" s="28"/>
      <c r="C24" s="27"/>
      <c r="D24" s="27"/>
      <c r="E24" s="28"/>
      <c r="F24" s="28"/>
      <c r="G24" s="27"/>
      <c r="H24" s="27"/>
    </row>
    <row r="25" spans="1:8" ht="24" customHeight="1">
      <c r="A25" s="13" t="s">
        <v>123</v>
      </c>
      <c r="B25" s="13"/>
      <c r="C25" s="13"/>
      <c r="D25" s="13"/>
      <c r="E25" s="13"/>
      <c r="F25" s="13"/>
      <c r="G25" s="13"/>
      <c r="H25" s="13"/>
    </row>
    <row r="26" spans="1:8">
      <c r="A26" s="28" t="s">
        <v>124</v>
      </c>
      <c r="B26" s="34"/>
      <c r="C26" s="35"/>
      <c r="D26" s="27" t="s">
        <v>6</v>
      </c>
      <c r="E26" s="34"/>
      <c r="F26" s="34"/>
      <c r="G26" s="35" t="s">
        <v>102</v>
      </c>
      <c r="H26" s="27" t="str">
        <f>IF(D26="Grey","Not Evaluated",IF(D26="Green","Compliant",IF(D26="Amber","Partial",IF(D26="Red","Non-Compliant",""))))</f>
        <v>Not Evaluated</v>
      </c>
    </row>
    <row r="27" spans="1:8">
      <c r="A27" s="25" t="s">
        <v>125</v>
      </c>
      <c r="B27" s="34"/>
      <c r="C27" s="35"/>
      <c r="D27" s="24" t="s">
        <v>6</v>
      </c>
      <c r="E27" s="34"/>
      <c r="F27" s="34"/>
      <c r="G27" s="35" t="s">
        <v>102</v>
      </c>
      <c r="H27" s="24" t="str">
        <f>IF(D27="Grey","Not Evaluated",IF(D27="Green","Compliant",IF(D27="Amber","Partial",IF(D27="Red","Non-Compliant",""))))</f>
        <v>Not Evaluated</v>
      </c>
    </row>
    <row r="28" spans="1:8" ht="30" customHeight="1">
      <c r="A28" s="28" t="s">
        <v>126</v>
      </c>
      <c r="B28" s="34"/>
      <c r="C28" s="35"/>
      <c r="D28" s="27" t="s">
        <v>6</v>
      </c>
      <c r="E28" s="34"/>
      <c r="F28" s="34"/>
      <c r="G28" s="35" t="s">
        <v>102</v>
      </c>
      <c r="H28" s="27" t="str">
        <f>IF(D28="Grey","Not Evaluated",IF(D28="Green","Compliant",IF(D28="Amber","Partial",IF(D28="Red","Non-Compliant",""))))</f>
        <v>Not Evaluated</v>
      </c>
    </row>
    <row r="29" spans="1:8">
      <c r="A29" s="25" t="s">
        <v>127</v>
      </c>
      <c r="B29" s="34"/>
      <c r="C29" s="35"/>
      <c r="D29" s="24" t="s">
        <v>6</v>
      </c>
      <c r="E29" s="34"/>
      <c r="F29" s="34"/>
      <c r="G29" s="35" t="s">
        <v>102</v>
      </c>
      <c r="H29" s="24" t="str">
        <f>IF(D29="Grey","Not Evaluated",IF(D29="Green","Compliant",IF(D29="Amber","Partial",IF(D29="Red","Non-Compliant",""))))</f>
        <v>Not Evaluated</v>
      </c>
    </row>
    <row r="30" spans="1:8" ht="21.75" customHeight="1">
      <c r="A30" s="12" t="s">
        <v>128</v>
      </c>
      <c r="B30" s="12"/>
      <c r="C30" s="12"/>
      <c r="D30" s="36" t="str">
        <f>IF(COUNTIF(D26:D29,"Grey")&gt;0,"Grey",IF(COUNTIF(D26:D29,"Red")&gt;0,"Red",IF(COUNTIF(D26:D29,"Amber")&gt;0,"Amber","Green")))</f>
        <v>Grey</v>
      </c>
      <c r="E30" s="11" t="s">
        <v>129</v>
      </c>
      <c r="F30" s="11"/>
      <c r="G30" s="37"/>
      <c r="H30" s="36" t="str">
        <f>IF(D30="Grey","Not Evaluated",IF(D30="Green","Compliant",IF(D30="Amber","Partial",IF(D30="Red","Non-Compliant",""))))</f>
        <v>Not Evaluated</v>
      </c>
    </row>
    <row r="31" spans="1:8">
      <c r="A31" s="25"/>
      <c r="B31" s="25"/>
      <c r="C31" s="24"/>
      <c r="D31" s="24"/>
      <c r="E31" s="25"/>
      <c r="F31" s="25"/>
      <c r="G31" s="24"/>
      <c r="H31" s="24"/>
    </row>
    <row r="32" spans="1:8" ht="24" customHeight="1">
      <c r="A32" s="13" t="s">
        <v>130</v>
      </c>
      <c r="B32" s="13"/>
      <c r="C32" s="13"/>
      <c r="D32" s="13"/>
      <c r="E32" s="13"/>
      <c r="F32" s="13"/>
      <c r="G32" s="13"/>
      <c r="H32" s="13"/>
    </row>
    <row r="33" spans="1:8">
      <c r="A33" s="25" t="s">
        <v>131</v>
      </c>
      <c r="B33" s="34"/>
      <c r="C33" s="35"/>
      <c r="D33" s="24" t="s">
        <v>6</v>
      </c>
      <c r="E33" s="34"/>
      <c r="F33" s="34"/>
      <c r="G33" s="35" t="s">
        <v>102</v>
      </c>
      <c r="H33" s="24" t="str">
        <f t="shared" ref="H33:H38" si="1">IF(D33="Grey","Not Evaluated",IF(D33="Green","Compliant",IF(D33="Amber","Partial",IF(D33="Red","Non-Compliant",""))))</f>
        <v>Not Evaluated</v>
      </c>
    </row>
    <row r="34" spans="1:8" ht="30" customHeight="1">
      <c r="A34" s="28" t="s">
        <v>132</v>
      </c>
      <c r="B34" s="34"/>
      <c r="C34" s="35"/>
      <c r="D34" s="27" t="s">
        <v>6</v>
      </c>
      <c r="E34" s="34"/>
      <c r="F34" s="34"/>
      <c r="G34" s="35" t="s">
        <v>102</v>
      </c>
      <c r="H34" s="27" t="str">
        <f t="shared" si="1"/>
        <v>Not Evaluated</v>
      </c>
    </row>
    <row r="35" spans="1:8">
      <c r="A35" s="25" t="s">
        <v>133</v>
      </c>
      <c r="B35" s="34"/>
      <c r="C35" s="35"/>
      <c r="D35" s="24" t="s">
        <v>6</v>
      </c>
      <c r="E35" s="34"/>
      <c r="F35" s="34"/>
      <c r="G35" s="35" t="s">
        <v>102</v>
      </c>
      <c r="H35" s="24" t="str">
        <f t="shared" si="1"/>
        <v>Not Evaluated</v>
      </c>
    </row>
    <row r="36" spans="1:8" ht="30" customHeight="1">
      <c r="A36" s="28" t="s">
        <v>134</v>
      </c>
      <c r="B36" s="34"/>
      <c r="C36" s="35"/>
      <c r="D36" s="27" t="s">
        <v>6</v>
      </c>
      <c r="E36" s="34"/>
      <c r="F36" s="34"/>
      <c r="G36" s="35" t="s">
        <v>102</v>
      </c>
      <c r="H36" s="27" t="str">
        <f t="shared" si="1"/>
        <v>Not Evaluated</v>
      </c>
    </row>
    <row r="37" spans="1:8" ht="30" customHeight="1">
      <c r="A37" s="25" t="s">
        <v>135</v>
      </c>
      <c r="B37" s="34"/>
      <c r="C37" s="35"/>
      <c r="D37" s="24" t="s">
        <v>6</v>
      </c>
      <c r="E37" s="34"/>
      <c r="F37" s="34"/>
      <c r="G37" s="35" t="s">
        <v>102</v>
      </c>
      <c r="H37" s="24" t="str">
        <f t="shared" si="1"/>
        <v>Not Evaluated</v>
      </c>
    </row>
    <row r="38" spans="1:8" ht="21.75" customHeight="1">
      <c r="A38" s="12" t="s">
        <v>136</v>
      </c>
      <c r="B38" s="12"/>
      <c r="C38" s="12"/>
      <c r="D38" s="36" t="str">
        <f>IF(COUNTIF(D33:D37,"Grey")&gt;0,"Grey",IF(COUNTIF(D33:D37,"Red")&gt;0,"Red",IF(COUNTIF(D33:D37,"Amber")&gt;0,"Amber","Green")))</f>
        <v>Grey</v>
      </c>
      <c r="E38" s="11" t="s">
        <v>137</v>
      </c>
      <c r="F38" s="11"/>
      <c r="G38" s="37"/>
      <c r="H38" s="36" t="str">
        <f t="shared" si="1"/>
        <v>Not Evaluated</v>
      </c>
    </row>
    <row r="39" spans="1:8">
      <c r="A39" s="25"/>
      <c r="B39" s="25"/>
      <c r="C39" s="24"/>
      <c r="D39" s="24"/>
      <c r="E39" s="25"/>
      <c r="F39" s="25"/>
      <c r="G39" s="24"/>
      <c r="H39" s="24"/>
    </row>
    <row r="40" spans="1:8" ht="24" customHeight="1">
      <c r="A40" s="13" t="s">
        <v>138</v>
      </c>
      <c r="B40" s="13"/>
      <c r="C40" s="13"/>
      <c r="D40" s="13"/>
      <c r="E40" s="13"/>
      <c r="F40" s="13"/>
      <c r="G40" s="13"/>
      <c r="H40" s="13"/>
    </row>
    <row r="41" spans="1:8">
      <c r="A41" s="25" t="s">
        <v>139</v>
      </c>
      <c r="B41" s="34"/>
      <c r="C41" s="35"/>
      <c r="D41" s="24" t="s">
        <v>6</v>
      </c>
      <c r="E41" s="34"/>
      <c r="F41" s="34"/>
      <c r="G41" s="35" t="s">
        <v>102</v>
      </c>
      <c r="H41" s="24" t="str">
        <f t="shared" ref="H41:H46" si="2">IF(D41="Grey","Not Evaluated",IF(D41="Green","Compliant",IF(D41="Amber","Partial",IF(D41="Red","Non-Compliant",""))))</f>
        <v>Not Evaluated</v>
      </c>
    </row>
    <row r="42" spans="1:8" ht="30" customHeight="1">
      <c r="A42" s="28" t="s">
        <v>140</v>
      </c>
      <c r="B42" s="34"/>
      <c r="C42" s="35"/>
      <c r="D42" s="27" t="s">
        <v>6</v>
      </c>
      <c r="E42" s="34"/>
      <c r="F42" s="34"/>
      <c r="G42" s="35" t="s">
        <v>102</v>
      </c>
      <c r="H42" s="27" t="str">
        <f t="shared" si="2"/>
        <v>Not Evaluated</v>
      </c>
    </row>
    <row r="43" spans="1:8" ht="30" customHeight="1">
      <c r="A43" s="25" t="s">
        <v>141</v>
      </c>
      <c r="B43" s="34"/>
      <c r="C43" s="35"/>
      <c r="D43" s="24" t="s">
        <v>6</v>
      </c>
      <c r="E43" s="34"/>
      <c r="F43" s="34"/>
      <c r="G43" s="35" t="s">
        <v>102</v>
      </c>
      <c r="H43" s="24" t="str">
        <f t="shared" si="2"/>
        <v>Not Evaluated</v>
      </c>
    </row>
    <row r="44" spans="1:8" ht="30" customHeight="1">
      <c r="A44" s="28" t="s">
        <v>142</v>
      </c>
      <c r="B44" s="34"/>
      <c r="C44" s="35"/>
      <c r="D44" s="27" t="s">
        <v>6</v>
      </c>
      <c r="E44" s="34"/>
      <c r="F44" s="34"/>
      <c r="G44" s="35" t="s">
        <v>102</v>
      </c>
      <c r="H44" s="27" t="str">
        <f t="shared" si="2"/>
        <v>Not Evaluated</v>
      </c>
    </row>
    <row r="45" spans="1:8">
      <c r="A45" s="25" t="s">
        <v>143</v>
      </c>
      <c r="B45" s="34"/>
      <c r="C45" s="35"/>
      <c r="D45" s="24" t="s">
        <v>6</v>
      </c>
      <c r="E45" s="34"/>
      <c r="F45" s="34"/>
      <c r="G45" s="35" t="s">
        <v>102</v>
      </c>
      <c r="H45" s="24" t="str">
        <f t="shared" si="2"/>
        <v>Not Evaluated</v>
      </c>
    </row>
    <row r="46" spans="1:8" ht="21.75" customHeight="1">
      <c r="A46" s="12" t="s">
        <v>144</v>
      </c>
      <c r="B46" s="12"/>
      <c r="C46" s="12"/>
      <c r="D46" s="36" t="str">
        <f>IF(COUNTIF(D41:D45,"Grey")&gt;0,"Grey",IF(COUNTIF(D41:D45,"Red")&gt;0,"Red",IF(COUNTIF(D41:D45,"Amber")&gt;0,"Amber","Green")))</f>
        <v>Grey</v>
      </c>
      <c r="E46" s="11" t="s">
        <v>145</v>
      </c>
      <c r="F46" s="11"/>
      <c r="G46" s="37"/>
      <c r="H46" s="36" t="str">
        <f t="shared" si="2"/>
        <v>Not Evaluated</v>
      </c>
    </row>
    <row r="47" spans="1:8">
      <c r="A47" s="25"/>
      <c r="B47" s="25"/>
      <c r="C47" s="24"/>
      <c r="D47" s="24"/>
      <c r="E47" s="25"/>
      <c r="F47" s="25"/>
      <c r="G47" s="24"/>
      <c r="H47" s="24"/>
    </row>
    <row r="48" spans="1:8" ht="24" customHeight="1">
      <c r="A48" s="13" t="s">
        <v>146</v>
      </c>
      <c r="B48" s="13"/>
      <c r="C48" s="13"/>
      <c r="D48" s="13"/>
      <c r="E48" s="13"/>
      <c r="F48" s="13"/>
      <c r="G48" s="13"/>
      <c r="H48" s="13"/>
    </row>
    <row r="49" spans="1:8" ht="30" customHeight="1">
      <c r="A49" s="25" t="s">
        <v>147</v>
      </c>
      <c r="B49" s="34"/>
      <c r="C49" s="35"/>
      <c r="D49" s="24" t="s">
        <v>6</v>
      </c>
      <c r="E49" s="34"/>
      <c r="F49" s="34"/>
      <c r="G49" s="35" t="s">
        <v>102</v>
      </c>
      <c r="H49" s="24" t="str">
        <f t="shared" ref="H49:H54" si="3">IF(D49="Grey","Not Evaluated",IF(D49="Green","Compliant",IF(D49="Amber","Partial",IF(D49="Red","Non-Compliant",""))))</f>
        <v>Not Evaluated</v>
      </c>
    </row>
    <row r="50" spans="1:8" ht="30" customHeight="1">
      <c r="A50" s="28" t="s">
        <v>148</v>
      </c>
      <c r="B50" s="34"/>
      <c r="C50" s="35"/>
      <c r="D50" s="27" t="s">
        <v>6</v>
      </c>
      <c r="E50" s="34"/>
      <c r="F50" s="34"/>
      <c r="G50" s="35" t="s">
        <v>102</v>
      </c>
      <c r="H50" s="27" t="str">
        <f t="shared" si="3"/>
        <v>Not Evaluated</v>
      </c>
    </row>
    <row r="51" spans="1:8" ht="30" customHeight="1">
      <c r="A51" s="25" t="s">
        <v>149</v>
      </c>
      <c r="B51" s="34"/>
      <c r="C51" s="35"/>
      <c r="D51" s="24" t="s">
        <v>6</v>
      </c>
      <c r="E51" s="34"/>
      <c r="F51" s="34"/>
      <c r="G51" s="35" t="s">
        <v>102</v>
      </c>
      <c r="H51" s="24" t="str">
        <f t="shared" si="3"/>
        <v>Not Evaluated</v>
      </c>
    </row>
    <row r="52" spans="1:8" ht="30" customHeight="1">
      <c r="A52" s="28" t="s">
        <v>150</v>
      </c>
      <c r="B52" s="34"/>
      <c r="C52" s="35"/>
      <c r="D52" s="27" t="s">
        <v>6</v>
      </c>
      <c r="E52" s="34"/>
      <c r="F52" s="34"/>
      <c r="G52" s="35" t="s">
        <v>102</v>
      </c>
      <c r="H52" s="27" t="str">
        <f t="shared" si="3"/>
        <v>Not Evaluated</v>
      </c>
    </row>
    <row r="53" spans="1:8" ht="30" customHeight="1">
      <c r="A53" s="25" t="s">
        <v>151</v>
      </c>
      <c r="B53" s="34"/>
      <c r="C53" s="35"/>
      <c r="D53" s="24" t="s">
        <v>6</v>
      </c>
      <c r="E53" s="34"/>
      <c r="F53" s="34"/>
      <c r="G53" s="35" t="s">
        <v>102</v>
      </c>
      <c r="H53" s="24" t="str">
        <f t="shared" si="3"/>
        <v>Not Evaluated</v>
      </c>
    </row>
    <row r="54" spans="1:8" ht="21.75" customHeight="1">
      <c r="A54" s="12" t="s">
        <v>152</v>
      </c>
      <c r="B54" s="12"/>
      <c r="C54" s="12"/>
      <c r="D54" s="36" t="str">
        <f>IF(COUNTIF(D49:D53,"Grey")&gt;0,"Grey",IF(COUNTIF(D49:D53,"Red")&gt;0,"Red",IF(COUNTIF(D49:D53,"Amber")&gt;0,"Amber","Green")))</f>
        <v>Grey</v>
      </c>
      <c r="E54" s="11" t="s">
        <v>153</v>
      </c>
      <c r="F54" s="11"/>
      <c r="G54" s="37"/>
      <c r="H54" s="36" t="str">
        <f t="shared" si="3"/>
        <v>Not Evaluated</v>
      </c>
    </row>
    <row r="55" spans="1:8">
      <c r="A55" s="25"/>
      <c r="B55" s="25"/>
      <c r="C55" s="24"/>
      <c r="D55" s="24"/>
      <c r="E55" s="25"/>
      <c r="F55" s="25"/>
      <c r="G55" s="24"/>
      <c r="H55" s="24"/>
    </row>
    <row r="56" spans="1:8" ht="24" customHeight="1">
      <c r="A56" s="13" t="s">
        <v>154</v>
      </c>
      <c r="B56" s="13"/>
      <c r="C56" s="13"/>
      <c r="D56" s="13"/>
      <c r="E56" s="13"/>
      <c r="F56" s="13"/>
      <c r="G56" s="13"/>
      <c r="H56" s="13"/>
    </row>
    <row r="57" spans="1:8" ht="30" customHeight="1">
      <c r="A57" s="25" t="s">
        <v>155</v>
      </c>
      <c r="B57" s="34"/>
      <c r="C57" s="35"/>
      <c r="D57" s="24" t="s">
        <v>6</v>
      </c>
      <c r="E57" s="34"/>
      <c r="F57" s="34"/>
      <c r="G57" s="35" t="s">
        <v>102</v>
      </c>
      <c r="H57" s="24" t="str">
        <f>IF(D57="Grey","Not Evaluated",IF(D57="Green","Compliant",IF(D57="Amber","Partial",IF(D57="Red","Non-Compliant",""))))</f>
        <v>Not Evaluated</v>
      </c>
    </row>
    <row r="58" spans="1:8" ht="30" customHeight="1">
      <c r="A58" s="28" t="s">
        <v>156</v>
      </c>
      <c r="B58" s="34"/>
      <c r="C58" s="35"/>
      <c r="D58" s="27" t="s">
        <v>6</v>
      </c>
      <c r="E58" s="34"/>
      <c r="F58" s="34"/>
      <c r="G58" s="35" t="s">
        <v>102</v>
      </c>
      <c r="H58" s="27" t="str">
        <f>IF(D58="Grey","Not Evaluated",IF(D58="Green","Compliant",IF(D58="Amber","Partial",IF(D58="Red","Non-Compliant",""))))</f>
        <v>Not Evaluated</v>
      </c>
    </row>
    <row r="59" spans="1:8">
      <c r="A59" s="25" t="s">
        <v>157</v>
      </c>
      <c r="B59" s="34"/>
      <c r="C59" s="35"/>
      <c r="D59" s="24" t="s">
        <v>6</v>
      </c>
      <c r="E59" s="34"/>
      <c r="F59" s="34"/>
      <c r="G59" s="35" t="s">
        <v>102</v>
      </c>
      <c r="H59" s="24" t="str">
        <f>IF(D59="Grey","Not Evaluated",IF(D59="Green","Compliant",IF(D59="Amber","Partial",IF(D59="Red","Non-Compliant",""))))</f>
        <v>Not Evaluated</v>
      </c>
    </row>
    <row r="60" spans="1:8">
      <c r="A60" s="28" t="s">
        <v>158</v>
      </c>
      <c r="B60" s="34"/>
      <c r="C60" s="35"/>
      <c r="D60" s="27" t="s">
        <v>6</v>
      </c>
      <c r="E60" s="34"/>
      <c r="F60" s="34"/>
      <c r="G60" s="35" t="s">
        <v>102</v>
      </c>
      <c r="H60" s="27" t="str">
        <f>IF(D60="Grey","Not Evaluated",IF(D60="Green","Compliant",IF(D60="Amber","Partial",IF(D60="Red","Non-Compliant",""))))</f>
        <v>Not Evaluated</v>
      </c>
    </row>
    <row r="61" spans="1:8" ht="21.75" customHeight="1">
      <c r="A61" s="12" t="s">
        <v>159</v>
      </c>
      <c r="B61" s="12"/>
      <c r="C61" s="12"/>
      <c r="D61" s="36" t="str">
        <f>IF(COUNTIF(D57:D60,"Grey")&gt;0,"Grey",IF(COUNTIF(D57:D60,"Red")&gt;0,"Red",IF(COUNTIF(D57:D60,"Amber")&gt;0,"Amber","Green")))</f>
        <v>Grey</v>
      </c>
      <c r="E61" s="11" t="s">
        <v>160</v>
      </c>
      <c r="F61" s="11"/>
      <c r="G61" s="37"/>
      <c r="H61" s="36" t="str">
        <f>IF(D61="Grey","Not Evaluated",IF(D61="Green","Compliant",IF(D61="Amber","Partial",IF(D61="Red","Non-Compliant",""))))</f>
        <v>Not Evaluated</v>
      </c>
    </row>
    <row r="62" spans="1:8">
      <c r="A62" s="28"/>
      <c r="B62" s="28"/>
      <c r="C62" s="27"/>
      <c r="D62" s="27"/>
      <c r="E62" s="28"/>
      <c r="F62" s="28"/>
      <c r="G62" s="27"/>
      <c r="H62" s="27"/>
    </row>
    <row r="63" spans="1:8" ht="24" customHeight="1">
      <c r="A63" s="13" t="s">
        <v>161</v>
      </c>
      <c r="B63" s="13"/>
      <c r="C63" s="13"/>
      <c r="D63" s="13"/>
      <c r="E63" s="13"/>
      <c r="F63" s="13"/>
      <c r="G63" s="13"/>
      <c r="H63" s="13"/>
    </row>
    <row r="64" spans="1:8">
      <c r="A64" s="28" t="s">
        <v>162</v>
      </c>
      <c r="B64" s="34"/>
      <c r="C64" s="35"/>
      <c r="D64" s="27" t="s">
        <v>6</v>
      </c>
      <c r="E64" s="34"/>
      <c r="F64" s="34"/>
      <c r="G64" s="35" t="s">
        <v>102</v>
      </c>
      <c r="H64" s="27" t="str">
        <f t="shared" ref="H64:H69" si="4">IF(D64="Grey","Not Evaluated",IF(D64="Green","Compliant",IF(D64="Amber","Partial",IF(D64="Red","Non-Compliant",""))))</f>
        <v>Not Evaluated</v>
      </c>
    </row>
    <row r="65" spans="1:8" ht="30" customHeight="1">
      <c r="A65" s="25" t="s">
        <v>163</v>
      </c>
      <c r="B65" s="34"/>
      <c r="C65" s="35"/>
      <c r="D65" s="24" t="s">
        <v>6</v>
      </c>
      <c r="E65" s="34"/>
      <c r="F65" s="34"/>
      <c r="G65" s="35" t="s">
        <v>102</v>
      </c>
      <c r="H65" s="24" t="str">
        <f t="shared" si="4"/>
        <v>Not Evaluated</v>
      </c>
    </row>
    <row r="66" spans="1:8">
      <c r="A66" s="28" t="s">
        <v>164</v>
      </c>
      <c r="B66" s="34"/>
      <c r="C66" s="35"/>
      <c r="D66" s="27" t="s">
        <v>6</v>
      </c>
      <c r="E66" s="34"/>
      <c r="F66" s="34"/>
      <c r="G66" s="35" t="s">
        <v>102</v>
      </c>
      <c r="H66" s="27" t="str">
        <f t="shared" si="4"/>
        <v>Not Evaluated</v>
      </c>
    </row>
    <row r="67" spans="1:8" ht="30" customHeight="1">
      <c r="A67" s="25" t="s">
        <v>165</v>
      </c>
      <c r="B67" s="34"/>
      <c r="C67" s="35"/>
      <c r="D67" s="24" t="s">
        <v>6</v>
      </c>
      <c r="E67" s="34"/>
      <c r="F67" s="34"/>
      <c r="G67" s="35" t="s">
        <v>102</v>
      </c>
      <c r="H67" s="24" t="str">
        <f t="shared" si="4"/>
        <v>Not Evaluated</v>
      </c>
    </row>
    <row r="68" spans="1:8" ht="30" customHeight="1">
      <c r="A68" s="28" t="s">
        <v>166</v>
      </c>
      <c r="B68" s="34"/>
      <c r="C68" s="35"/>
      <c r="D68" s="27" t="s">
        <v>6</v>
      </c>
      <c r="E68" s="34"/>
      <c r="F68" s="34"/>
      <c r="G68" s="35" t="s">
        <v>102</v>
      </c>
      <c r="H68" s="27" t="str">
        <f t="shared" si="4"/>
        <v>Not Evaluated</v>
      </c>
    </row>
    <row r="69" spans="1:8" ht="21.75" customHeight="1">
      <c r="A69" s="12" t="s">
        <v>167</v>
      </c>
      <c r="B69" s="12"/>
      <c r="C69" s="12"/>
      <c r="D69" s="36" t="str">
        <f>IF(COUNTIF(D64:D68,"Grey")&gt;0,"Grey",IF(COUNTIF(D64:D68,"Red")&gt;0,"Red",IF(COUNTIF(D64:D68,"Amber")&gt;0,"Amber","Green")))</f>
        <v>Grey</v>
      </c>
      <c r="E69" s="11" t="s">
        <v>168</v>
      </c>
      <c r="F69" s="11"/>
      <c r="G69" s="37"/>
      <c r="H69" s="36" t="str">
        <f t="shared" si="4"/>
        <v>Not Evaluated</v>
      </c>
    </row>
    <row r="70" spans="1:8">
      <c r="A70" s="28"/>
      <c r="B70" s="28"/>
      <c r="C70" s="27"/>
      <c r="D70" s="27"/>
      <c r="E70" s="28"/>
      <c r="F70" s="28"/>
      <c r="G70" s="27"/>
      <c r="H70" s="27"/>
    </row>
    <row r="71" spans="1:8">
      <c r="A71" s="25"/>
      <c r="B71" s="25"/>
      <c r="C71" s="24"/>
      <c r="D71" s="24"/>
      <c r="E71" s="25"/>
      <c r="F71" s="25"/>
      <c r="G71" s="24"/>
      <c r="H71" s="24"/>
    </row>
    <row r="72" spans="1:8" ht="42" customHeight="1">
      <c r="A72" s="14" t="s">
        <v>169</v>
      </c>
      <c r="B72" s="14"/>
      <c r="C72" s="14"/>
      <c r="D72" s="14"/>
      <c r="E72" s="14"/>
      <c r="F72" s="14"/>
      <c r="G72" s="14"/>
      <c r="H72" s="14"/>
    </row>
    <row r="73" spans="1:8" ht="15.75" customHeight="1">
      <c r="A73" s="10" t="s">
        <v>170</v>
      </c>
      <c r="B73" s="10"/>
      <c r="C73" s="10"/>
      <c r="D73" s="38" t="str">
        <f>IF(OR(D9="Grey",D16="Grey",D23="Grey",D30="Grey",D38="Grey",D46="Grey",D54="Grey",D61="Grey",D69="Grey"),"Grey",IF(OR(D9="Red",D16="Red",D23="Red",D30="Red",D38="Red",D46="Red",D54="Red",D61="Red",D69="Red"),"Red",IF(OR(D9="Amber",D16="Amber",D23="Amber",D30="Amber",D38="Amber",D46="Amber",D54="Amber",D61="Amber",D69="Amber"),"Amber","Green")))</f>
        <v>Grey</v>
      </c>
      <c r="E73" s="39"/>
      <c r="F73" s="39"/>
      <c r="G73" s="39"/>
      <c r="H73" s="39"/>
    </row>
    <row r="75" spans="1:8">
      <c r="A75" s="9" t="s">
        <v>31</v>
      </c>
      <c r="B75" s="9"/>
      <c r="C75" s="9"/>
      <c r="D75" s="9"/>
      <c r="E75" s="9"/>
      <c r="F75" s="9"/>
      <c r="G75" s="9"/>
      <c r="H75" s="9"/>
    </row>
  </sheetData>
  <mergeCells count="31">
    <mergeCell ref="A72:H72"/>
    <mergeCell ref="A73:C73"/>
    <mergeCell ref="A75:H75"/>
    <mergeCell ref="A56:H56"/>
    <mergeCell ref="A61:C61"/>
    <mergeCell ref="E61:F61"/>
    <mergeCell ref="A63:H63"/>
    <mergeCell ref="A69:C69"/>
    <mergeCell ref="E69:F69"/>
    <mergeCell ref="A40:H40"/>
    <mergeCell ref="A46:C46"/>
    <mergeCell ref="E46:F46"/>
    <mergeCell ref="A48:H48"/>
    <mergeCell ref="A54:C54"/>
    <mergeCell ref="E54:F54"/>
    <mergeCell ref="A25:H25"/>
    <mergeCell ref="A30:C30"/>
    <mergeCell ref="E30:F30"/>
    <mergeCell ref="A32:H32"/>
    <mergeCell ref="A38:C38"/>
    <mergeCell ref="E38:F38"/>
    <mergeCell ref="A16:C16"/>
    <mergeCell ref="E16:F16"/>
    <mergeCell ref="A18:H18"/>
    <mergeCell ref="A23:C23"/>
    <mergeCell ref="E23:F23"/>
    <mergeCell ref="A1:H1"/>
    <mergeCell ref="A3:H3"/>
    <mergeCell ref="A9:C9"/>
    <mergeCell ref="E9:F9"/>
    <mergeCell ref="A11:H11"/>
  </mergeCells>
  <conditionalFormatting sqref="D4:D8">
    <cfRule type="containsText" dxfId="91" priority="2" operator="containsText" text="Grey">
      <formula>NOT(ISERROR(SEARCH("Grey",D4)))</formula>
    </cfRule>
    <cfRule type="containsText" dxfId="90" priority="3" operator="containsText" text="Green">
      <formula>NOT(ISERROR(SEARCH("Green",D4)))</formula>
    </cfRule>
    <cfRule type="containsText" dxfId="89" priority="4" operator="containsText" text="Amber">
      <formula>NOT(ISERROR(SEARCH("Amber",D4)))</formula>
    </cfRule>
    <cfRule type="containsText" dxfId="88" priority="5" operator="containsText" text="Red">
      <formula>NOT(ISERROR(SEARCH("Red",D4)))</formula>
    </cfRule>
  </conditionalFormatting>
  <conditionalFormatting sqref="D12:D15">
    <cfRule type="containsText" dxfId="87" priority="22" operator="containsText" text="Grey">
      <formula>NOT(ISERROR(SEARCH("Grey",D12)))</formula>
    </cfRule>
    <cfRule type="containsText" dxfId="86" priority="23" operator="containsText" text="Green">
      <formula>NOT(ISERROR(SEARCH("Green",D12)))</formula>
    </cfRule>
    <cfRule type="containsText" dxfId="85" priority="24" operator="containsText" text="Amber">
      <formula>NOT(ISERROR(SEARCH("Amber",D12)))</formula>
    </cfRule>
    <cfRule type="containsText" dxfId="84" priority="25" operator="containsText" text="Red">
      <formula>NOT(ISERROR(SEARCH("Red",D12)))</formula>
    </cfRule>
  </conditionalFormatting>
  <conditionalFormatting sqref="D19:D22">
    <cfRule type="containsText" dxfId="83" priority="38" operator="containsText" text="Grey">
      <formula>NOT(ISERROR(SEARCH("Grey",D19)))</formula>
    </cfRule>
    <cfRule type="containsText" dxfId="82" priority="39" operator="containsText" text="Green">
      <formula>NOT(ISERROR(SEARCH("Green",D19)))</formula>
    </cfRule>
    <cfRule type="containsText" dxfId="81" priority="40" operator="containsText" text="Amber">
      <formula>NOT(ISERROR(SEARCH("Amber",D19)))</formula>
    </cfRule>
    <cfRule type="containsText" dxfId="80" priority="41" operator="containsText" text="Red">
      <formula>NOT(ISERROR(SEARCH("Red",D19)))</formula>
    </cfRule>
  </conditionalFormatting>
  <conditionalFormatting sqref="D26:D29">
    <cfRule type="containsText" dxfId="79" priority="54" operator="containsText" text="Grey">
      <formula>NOT(ISERROR(SEARCH("Grey",D26)))</formula>
    </cfRule>
    <cfRule type="containsText" dxfId="78" priority="55" operator="containsText" text="Green">
      <formula>NOT(ISERROR(SEARCH("Green",D26)))</formula>
    </cfRule>
    <cfRule type="containsText" dxfId="77" priority="56" operator="containsText" text="Amber">
      <formula>NOT(ISERROR(SEARCH("Amber",D26)))</formula>
    </cfRule>
    <cfRule type="containsText" dxfId="76" priority="57" operator="containsText" text="Red">
      <formula>NOT(ISERROR(SEARCH("Red",D26)))</formula>
    </cfRule>
  </conditionalFormatting>
  <conditionalFormatting sqref="D33:D37">
    <cfRule type="containsText" dxfId="75" priority="70" operator="containsText" text="Grey">
      <formula>NOT(ISERROR(SEARCH("Grey",D33)))</formula>
    </cfRule>
    <cfRule type="containsText" dxfId="74" priority="71" operator="containsText" text="Green">
      <formula>NOT(ISERROR(SEARCH("Green",D33)))</formula>
    </cfRule>
    <cfRule type="containsText" dxfId="73" priority="72" operator="containsText" text="Amber">
      <formula>NOT(ISERROR(SEARCH("Amber",D33)))</formula>
    </cfRule>
    <cfRule type="containsText" dxfId="72" priority="73" operator="containsText" text="Red">
      <formula>NOT(ISERROR(SEARCH("Red",D33)))</formula>
    </cfRule>
  </conditionalFormatting>
  <conditionalFormatting sqref="D41:D45">
    <cfRule type="containsText" dxfId="71" priority="90" operator="containsText" text="Grey">
      <formula>NOT(ISERROR(SEARCH("Grey",D41)))</formula>
    </cfRule>
    <cfRule type="containsText" dxfId="70" priority="91" operator="containsText" text="Green">
      <formula>NOT(ISERROR(SEARCH("Green",D41)))</formula>
    </cfRule>
    <cfRule type="containsText" dxfId="69" priority="92" operator="containsText" text="Amber">
      <formula>NOT(ISERROR(SEARCH("Amber",D41)))</formula>
    </cfRule>
    <cfRule type="containsText" dxfId="68" priority="93" operator="containsText" text="Red">
      <formula>NOT(ISERROR(SEARCH("Red",D41)))</formula>
    </cfRule>
  </conditionalFormatting>
  <conditionalFormatting sqref="D49:D53">
    <cfRule type="containsText" dxfId="67" priority="110" operator="containsText" text="Grey">
      <formula>NOT(ISERROR(SEARCH("Grey",D49)))</formula>
    </cfRule>
    <cfRule type="containsText" dxfId="66" priority="111" operator="containsText" text="Green">
      <formula>NOT(ISERROR(SEARCH("Green",D49)))</formula>
    </cfRule>
    <cfRule type="containsText" dxfId="65" priority="112" operator="containsText" text="Amber">
      <formula>NOT(ISERROR(SEARCH("Amber",D49)))</formula>
    </cfRule>
    <cfRule type="containsText" dxfId="64" priority="113" operator="containsText" text="Red">
      <formula>NOT(ISERROR(SEARCH("Red",D49)))</formula>
    </cfRule>
  </conditionalFormatting>
  <conditionalFormatting sqref="D57:D60">
    <cfRule type="containsText" dxfId="63" priority="130" operator="containsText" text="Grey">
      <formula>NOT(ISERROR(SEARCH("Grey",D57)))</formula>
    </cfRule>
    <cfRule type="containsText" dxfId="62" priority="131" operator="containsText" text="Green">
      <formula>NOT(ISERROR(SEARCH("Green",D57)))</formula>
    </cfRule>
    <cfRule type="containsText" dxfId="61" priority="132" operator="containsText" text="Amber">
      <formula>NOT(ISERROR(SEARCH("Amber",D57)))</formula>
    </cfRule>
    <cfRule type="containsText" dxfId="60" priority="133" operator="containsText" text="Red">
      <formula>NOT(ISERROR(SEARCH("Red",D57)))</formula>
    </cfRule>
  </conditionalFormatting>
  <conditionalFormatting sqref="D64:D68">
    <cfRule type="containsText" dxfId="59" priority="146" operator="containsText" text="Grey">
      <formula>NOT(ISERROR(SEARCH("Grey",D64)))</formula>
    </cfRule>
    <cfRule type="containsText" dxfId="58" priority="147" operator="containsText" text="Green">
      <formula>NOT(ISERROR(SEARCH("Green",D64)))</formula>
    </cfRule>
    <cfRule type="containsText" dxfId="57" priority="148" operator="containsText" text="Amber">
      <formula>NOT(ISERROR(SEARCH("Amber",D64)))</formula>
    </cfRule>
    <cfRule type="containsText" dxfId="56" priority="149" operator="containsText" text="Red">
      <formula>NOT(ISERROR(SEARCH("Red",D64)))</formula>
    </cfRule>
  </conditionalFormatting>
  <dataValidations count="3">
    <dataValidation type="list" allowBlank="1" sqref="D4:D8 D12:D15 D19:D22 D26:D29 D33:D37 D41:D45 D49:D53 D57:D60 D64:D68" xr:uid="{00000000-0002-0000-0200-000000000000}">
      <formula1>"Grey,Green,Amber,Red"</formula1>
      <formula2>0</formula2>
    </dataValidation>
    <dataValidation type="list" allowBlank="1" sqref="C4:C8 C12:C15 C19:C22 C26:C29 C33:C37 C41:C45 C49:C53 C57:C60 C64:C68" xr:uid="{00000000-0002-0000-0200-000001000000}">
      <formula1>"Complete,Adequate,Partial,Insufficient,Missing"</formula1>
      <formula2>0</formula2>
    </dataValidation>
    <dataValidation type="list" allowBlank="1" sqref="G4:G8 G12:G15 G19:G22 G26:G29 G33:G37 G41:G45 G49:G53 G57:G60 G64:G68" xr:uid="{00000000-0002-0000-0200-000002000000}">
      <formula1>"Critical,High,Medium,Low"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02545"/>
  </sheetPr>
  <dimension ref="A1:H83"/>
  <sheetViews>
    <sheetView showGridLines="0" zoomScaleNormal="100" workbookViewId="0">
      <pane ySplit="2" topLeftCell="A3" activePane="bottomLeft" state="frozen"/>
      <selection pane="bottomLeft" sqref="A1:H1"/>
    </sheetView>
  </sheetViews>
  <sheetFormatPr defaultColWidth="8.7109375" defaultRowHeight="15"/>
  <cols>
    <col min="1" max="1" width="46" customWidth="1"/>
    <col min="2" max="2" width="30" customWidth="1"/>
    <col min="3" max="3" width="16" customWidth="1"/>
    <col min="4" max="4" width="13" customWidth="1"/>
    <col min="5" max="6" width="30" customWidth="1"/>
    <col min="7" max="7" width="13" customWidth="1"/>
    <col min="8" max="8" width="16" customWidth="1"/>
  </cols>
  <sheetData>
    <row r="1" spans="1:8" ht="42" customHeight="1">
      <c r="A1" s="14" t="s">
        <v>171</v>
      </c>
      <c r="B1" s="14"/>
      <c r="C1" s="14"/>
      <c r="D1" s="14"/>
      <c r="E1" s="14"/>
      <c r="F1" s="14"/>
      <c r="G1" s="14"/>
      <c r="H1" s="14"/>
    </row>
    <row r="2" spans="1:8" ht="31.5" customHeight="1">
      <c r="A2" s="22" t="s">
        <v>92</v>
      </c>
      <c r="B2" s="22" t="s">
        <v>93</v>
      </c>
      <c r="C2" s="22" t="s">
        <v>94</v>
      </c>
      <c r="D2" s="22" t="s">
        <v>95</v>
      </c>
      <c r="E2" s="22" t="s">
        <v>96</v>
      </c>
      <c r="F2" s="22" t="s">
        <v>97</v>
      </c>
      <c r="G2" s="22" t="s">
        <v>98</v>
      </c>
      <c r="H2" s="22" t="s">
        <v>99</v>
      </c>
    </row>
    <row r="3" spans="1:8" ht="24" customHeight="1">
      <c r="A3" s="13" t="s">
        <v>100</v>
      </c>
      <c r="B3" s="13"/>
      <c r="C3" s="13"/>
      <c r="D3" s="13"/>
      <c r="E3" s="13"/>
      <c r="F3" s="13"/>
      <c r="G3" s="13"/>
      <c r="H3" s="13"/>
    </row>
    <row r="4" spans="1:8" ht="30" customHeight="1">
      <c r="A4" s="28" t="s">
        <v>101</v>
      </c>
      <c r="B4" s="34"/>
      <c r="C4" s="35"/>
      <c r="D4" s="27" t="s">
        <v>6</v>
      </c>
      <c r="E4" s="34"/>
      <c r="F4" s="34"/>
      <c r="G4" s="35" t="s">
        <v>102</v>
      </c>
      <c r="H4" s="27" t="str">
        <f t="shared" ref="H4:H9" si="0">IF(D4="Grey","Not Evaluated",IF(D4="Green","Compliant",IF(D4="Amber","Partial",IF(D4="Red","Non-Compliant",""))))</f>
        <v>Not Evaluated</v>
      </c>
    </row>
    <row r="5" spans="1:8" ht="30" customHeight="1">
      <c r="A5" s="25" t="s">
        <v>103</v>
      </c>
      <c r="B5" s="34"/>
      <c r="C5" s="35"/>
      <c r="D5" s="24" t="s">
        <v>6</v>
      </c>
      <c r="E5" s="34"/>
      <c r="F5" s="34"/>
      <c r="G5" s="35" t="s">
        <v>102</v>
      </c>
      <c r="H5" s="24" t="str">
        <f t="shared" si="0"/>
        <v>Not Evaluated</v>
      </c>
    </row>
    <row r="6" spans="1:8" ht="30" customHeight="1">
      <c r="A6" s="28" t="s">
        <v>104</v>
      </c>
      <c r="B6" s="34"/>
      <c r="C6" s="35"/>
      <c r="D6" s="27" t="s">
        <v>6</v>
      </c>
      <c r="E6" s="34"/>
      <c r="F6" s="34"/>
      <c r="G6" s="35" t="s">
        <v>102</v>
      </c>
      <c r="H6" s="27" t="str">
        <f t="shared" si="0"/>
        <v>Not Evaluated</v>
      </c>
    </row>
    <row r="7" spans="1:8" ht="30" customHeight="1">
      <c r="A7" s="25" t="s">
        <v>105</v>
      </c>
      <c r="B7" s="34"/>
      <c r="C7" s="35"/>
      <c r="D7" s="24" t="s">
        <v>6</v>
      </c>
      <c r="E7" s="34"/>
      <c r="F7" s="34"/>
      <c r="G7" s="35" t="s">
        <v>102</v>
      </c>
      <c r="H7" s="24" t="str">
        <f t="shared" si="0"/>
        <v>Not Evaluated</v>
      </c>
    </row>
    <row r="8" spans="1:8" ht="30" customHeight="1">
      <c r="A8" s="28" t="s">
        <v>106</v>
      </c>
      <c r="B8" s="34"/>
      <c r="C8" s="35"/>
      <c r="D8" s="27" t="s">
        <v>6</v>
      </c>
      <c r="E8" s="34"/>
      <c r="F8" s="34"/>
      <c r="G8" s="35" t="s">
        <v>102</v>
      </c>
      <c r="H8" s="27" t="str">
        <f t="shared" si="0"/>
        <v>Not Evaluated</v>
      </c>
    </row>
    <row r="9" spans="1:8" ht="21.75" customHeight="1">
      <c r="A9" s="12" t="s">
        <v>107</v>
      </c>
      <c r="B9" s="12"/>
      <c r="C9" s="12"/>
      <c r="D9" s="36" t="str">
        <f>IF(COUNTIF(D4:D8,"Grey")&gt;0,"Grey",IF(COUNTIF(D4:D8,"Red")&gt;0,"Red",IF(COUNTIF(D4:D8,"Amber")&gt;0,"Amber","Green")))</f>
        <v>Grey</v>
      </c>
      <c r="E9" s="11" t="s">
        <v>108</v>
      </c>
      <c r="F9" s="11"/>
      <c r="G9" s="37"/>
      <c r="H9" s="36" t="str">
        <f t="shared" si="0"/>
        <v>Not Evaluated</v>
      </c>
    </row>
    <row r="10" spans="1:8">
      <c r="A10" s="28"/>
      <c r="B10" s="28"/>
      <c r="C10" s="27"/>
      <c r="D10" s="27"/>
      <c r="E10" s="28"/>
      <c r="F10" s="28"/>
      <c r="G10" s="27"/>
      <c r="H10" s="27"/>
    </row>
    <row r="11" spans="1:8" ht="24" customHeight="1">
      <c r="A11" s="13" t="s">
        <v>109</v>
      </c>
      <c r="B11" s="13"/>
      <c r="C11" s="13"/>
      <c r="D11" s="13"/>
      <c r="E11" s="13"/>
      <c r="F11" s="13"/>
      <c r="G11" s="13"/>
      <c r="H11" s="13"/>
    </row>
    <row r="12" spans="1:8">
      <c r="A12" s="28" t="s">
        <v>110</v>
      </c>
      <c r="B12" s="34"/>
      <c r="C12" s="35"/>
      <c r="D12" s="27" t="s">
        <v>6</v>
      </c>
      <c r="E12" s="34"/>
      <c r="F12" s="34"/>
      <c r="G12" s="35" t="s">
        <v>102</v>
      </c>
      <c r="H12" s="27" t="str">
        <f>IF(D12="Grey","Not Evaluated",IF(D12="Green","Compliant",IF(D12="Amber","Partial",IF(D12="Red","Non-Compliant",""))))</f>
        <v>Not Evaluated</v>
      </c>
    </row>
    <row r="13" spans="1:8" ht="30" customHeight="1">
      <c r="A13" s="25" t="s">
        <v>111</v>
      </c>
      <c r="B13" s="34"/>
      <c r="C13" s="35"/>
      <c r="D13" s="24" t="s">
        <v>6</v>
      </c>
      <c r="E13" s="34"/>
      <c r="F13" s="34"/>
      <c r="G13" s="35" t="s">
        <v>102</v>
      </c>
      <c r="H13" s="24" t="str">
        <f>IF(D13="Grey","Not Evaluated",IF(D13="Green","Compliant",IF(D13="Amber","Partial",IF(D13="Red","Non-Compliant",""))))</f>
        <v>Not Evaluated</v>
      </c>
    </row>
    <row r="14" spans="1:8">
      <c r="A14" s="28" t="s">
        <v>112</v>
      </c>
      <c r="B14" s="34"/>
      <c r="C14" s="35"/>
      <c r="D14" s="27" t="s">
        <v>6</v>
      </c>
      <c r="E14" s="34"/>
      <c r="F14" s="34"/>
      <c r="G14" s="35" t="s">
        <v>102</v>
      </c>
      <c r="H14" s="27" t="str">
        <f>IF(D14="Grey","Not Evaluated",IF(D14="Green","Compliant",IF(D14="Amber","Partial",IF(D14="Red","Non-Compliant",""))))</f>
        <v>Not Evaluated</v>
      </c>
    </row>
    <row r="15" spans="1:8" ht="30" customHeight="1">
      <c r="A15" s="25" t="s">
        <v>113</v>
      </c>
      <c r="B15" s="34"/>
      <c r="C15" s="35"/>
      <c r="D15" s="24" t="s">
        <v>6</v>
      </c>
      <c r="E15" s="34"/>
      <c r="F15" s="34"/>
      <c r="G15" s="35" t="s">
        <v>102</v>
      </c>
      <c r="H15" s="24" t="str">
        <f>IF(D15="Grey","Not Evaluated",IF(D15="Green","Compliant",IF(D15="Amber","Partial",IF(D15="Red","Non-Compliant",""))))</f>
        <v>Not Evaluated</v>
      </c>
    </row>
    <row r="16" spans="1:8" ht="21.75" customHeight="1">
      <c r="A16" s="12" t="s">
        <v>114</v>
      </c>
      <c r="B16" s="12"/>
      <c r="C16" s="12"/>
      <c r="D16" s="36" t="str">
        <f>IF(COUNTIF(D12:D15,"Grey")&gt;0,"Grey",IF(COUNTIF(D12:D15,"Red")&gt;0,"Red",IF(COUNTIF(D12:D15,"Amber")&gt;0,"Amber","Green")))</f>
        <v>Grey</v>
      </c>
      <c r="E16" s="11" t="s">
        <v>115</v>
      </c>
      <c r="F16" s="11"/>
      <c r="G16" s="37"/>
      <c r="H16" s="36" t="str">
        <f>IF(D16="Grey","Not Evaluated",IF(D16="Green","Compliant",IF(D16="Amber","Partial",IF(D16="Red","Non-Compliant",""))))</f>
        <v>Not Evaluated</v>
      </c>
    </row>
    <row r="17" spans="1:8">
      <c r="A17" s="25"/>
      <c r="B17" s="25"/>
      <c r="C17" s="24"/>
      <c r="D17" s="24"/>
      <c r="E17" s="25"/>
      <c r="F17" s="25"/>
      <c r="G17" s="24"/>
      <c r="H17" s="24"/>
    </row>
    <row r="18" spans="1:8" ht="24" customHeight="1">
      <c r="A18" s="13" t="s">
        <v>116</v>
      </c>
      <c r="B18" s="13"/>
      <c r="C18" s="13"/>
      <c r="D18" s="13"/>
      <c r="E18" s="13"/>
      <c r="F18" s="13"/>
      <c r="G18" s="13"/>
      <c r="H18" s="13"/>
    </row>
    <row r="19" spans="1:8">
      <c r="A19" s="25" t="s">
        <v>117</v>
      </c>
      <c r="B19" s="34"/>
      <c r="C19" s="35"/>
      <c r="D19" s="24" t="s">
        <v>6</v>
      </c>
      <c r="E19" s="34"/>
      <c r="F19" s="34"/>
      <c r="G19" s="35" t="s">
        <v>102</v>
      </c>
      <c r="H19" s="24" t="str">
        <f>IF(D19="Grey","Not Evaluated",IF(D19="Green","Compliant",IF(D19="Amber","Partial",IF(D19="Red","Non-Compliant",""))))</f>
        <v>Not Evaluated</v>
      </c>
    </row>
    <row r="20" spans="1:8" ht="30" customHeight="1">
      <c r="A20" s="28" t="s">
        <v>118</v>
      </c>
      <c r="B20" s="34"/>
      <c r="C20" s="35"/>
      <c r="D20" s="27" t="s">
        <v>6</v>
      </c>
      <c r="E20" s="34"/>
      <c r="F20" s="34"/>
      <c r="G20" s="35" t="s">
        <v>102</v>
      </c>
      <c r="H20" s="27" t="str">
        <f>IF(D20="Grey","Not Evaluated",IF(D20="Green","Compliant",IF(D20="Amber","Partial",IF(D20="Red","Non-Compliant",""))))</f>
        <v>Not Evaluated</v>
      </c>
    </row>
    <row r="21" spans="1:8" ht="30" customHeight="1">
      <c r="A21" s="25" t="s">
        <v>119</v>
      </c>
      <c r="B21" s="34"/>
      <c r="C21" s="35"/>
      <c r="D21" s="24" t="s">
        <v>6</v>
      </c>
      <c r="E21" s="34"/>
      <c r="F21" s="34"/>
      <c r="G21" s="35" t="s">
        <v>102</v>
      </c>
      <c r="H21" s="24" t="str">
        <f>IF(D21="Grey","Not Evaluated",IF(D21="Green","Compliant",IF(D21="Amber","Partial",IF(D21="Red","Non-Compliant",""))))</f>
        <v>Not Evaluated</v>
      </c>
    </row>
    <row r="22" spans="1:8">
      <c r="A22" s="28" t="s">
        <v>120</v>
      </c>
      <c r="B22" s="34"/>
      <c r="C22" s="35"/>
      <c r="D22" s="27" t="s">
        <v>6</v>
      </c>
      <c r="E22" s="34"/>
      <c r="F22" s="34"/>
      <c r="G22" s="35" t="s">
        <v>102</v>
      </c>
      <c r="H22" s="27" t="str">
        <f>IF(D22="Grey","Not Evaluated",IF(D22="Green","Compliant",IF(D22="Amber","Partial",IF(D22="Red","Non-Compliant",""))))</f>
        <v>Not Evaluated</v>
      </c>
    </row>
    <row r="23" spans="1:8" ht="21.75" customHeight="1">
      <c r="A23" s="12" t="s">
        <v>121</v>
      </c>
      <c r="B23" s="12"/>
      <c r="C23" s="12"/>
      <c r="D23" s="36" t="str">
        <f>IF(COUNTIF(D19:D22,"Grey")&gt;0,"Grey",IF(COUNTIF(D19:D22,"Red")&gt;0,"Red",IF(COUNTIF(D19:D22,"Amber")&gt;0,"Amber","Green")))</f>
        <v>Grey</v>
      </c>
      <c r="E23" s="11" t="s">
        <v>122</v>
      </c>
      <c r="F23" s="11"/>
      <c r="G23" s="37"/>
      <c r="H23" s="36" t="str">
        <f>IF(D23="Grey","Not Evaluated",IF(D23="Green","Compliant",IF(D23="Amber","Partial",IF(D23="Red","Non-Compliant",""))))</f>
        <v>Not Evaluated</v>
      </c>
    </row>
    <row r="24" spans="1:8">
      <c r="A24" s="28"/>
      <c r="B24" s="28"/>
      <c r="C24" s="27"/>
      <c r="D24" s="27"/>
      <c r="E24" s="28"/>
      <c r="F24" s="28"/>
      <c r="G24" s="27"/>
      <c r="H24" s="27"/>
    </row>
    <row r="25" spans="1:8" ht="24" customHeight="1">
      <c r="A25" s="13" t="s">
        <v>123</v>
      </c>
      <c r="B25" s="13"/>
      <c r="C25" s="13"/>
      <c r="D25" s="13"/>
      <c r="E25" s="13"/>
      <c r="F25" s="13"/>
      <c r="G25" s="13"/>
      <c r="H25" s="13"/>
    </row>
    <row r="26" spans="1:8">
      <c r="A26" s="28" t="s">
        <v>124</v>
      </c>
      <c r="B26" s="34"/>
      <c r="C26" s="35"/>
      <c r="D26" s="27" t="s">
        <v>6</v>
      </c>
      <c r="E26" s="34"/>
      <c r="F26" s="34"/>
      <c r="G26" s="35" t="s">
        <v>102</v>
      </c>
      <c r="H26" s="27" t="str">
        <f>IF(D26="Grey","Not Evaluated",IF(D26="Green","Compliant",IF(D26="Amber","Partial",IF(D26="Red","Non-Compliant",""))))</f>
        <v>Not Evaluated</v>
      </c>
    </row>
    <row r="27" spans="1:8">
      <c r="A27" s="25" t="s">
        <v>125</v>
      </c>
      <c r="B27" s="34"/>
      <c r="C27" s="35"/>
      <c r="D27" s="24" t="s">
        <v>6</v>
      </c>
      <c r="E27" s="34"/>
      <c r="F27" s="34"/>
      <c r="G27" s="35" t="s">
        <v>102</v>
      </c>
      <c r="H27" s="24" t="str">
        <f>IF(D27="Grey","Not Evaluated",IF(D27="Green","Compliant",IF(D27="Amber","Partial",IF(D27="Red","Non-Compliant",""))))</f>
        <v>Not Evaluated</v>
      </c>
    </row>
    <row r="28" spans="1:8" ht="30" customHeight="1">
      <c r="A28" s="28" t="s">
        <v>126</v>
      </c>
      <c r="B28" s="34"/>
      <c r="C28" s="35"/>
      <c r="D28" s="27" t="s">
        <v>6</v>
      </c>
      <c r="E28" s="34"/>
      <c r="F28" s="34"/>
      <c r="G28" s="35" t="s">
        <v>102</v>
      </c>
      <c r="H28" s="27" t="str">
        <f>IF(D28="Grey","Not Evaluated",IF(D28="Green","Compliant",IF(D28="Amber","Partial",IF(D28="Red","Non-Compliant",""))))</f>
        <v>Not Evaluated</v>
      </c>
    </row>
    <row r="29" spans="1:8">
      <c r="A29" s="25" t="s">
        <v>127</v>
      </c>
      <c r="B29" s="34"/>
      <c r="C29" s="35"/>
      <c r="D29" s="24" t="s">
        <v>6</v>
      </c>
      <c r="E29" s="34"/>
      <c r="F29" s="34"/>
      <c r="G29" s="35" t="s">
        <v>102</v>
      </c>
      <c r="H29" s="24" t="str">
        <f>IF(D29="Grey","Not Evaluated",IF(D29="Green","Compliant",IF(D29="Amber","Partial",IF(D29="Red","Non-Compliant",""))))</f>
        <v>Not Evaluated</v>
      </c>
    </row>
    <row r="30" spans="1:8" ht="21.75" customHeight="1">
      <c r="A30" s="12" t="s">
        <v>128</v>
      </c>
      <c r="B30" s="12"/>
      <c r="C30" s="12"/>
      <c r="D30" s="36" t="str">
        <f>IF(COUNTIF(D26:D29,"Grey")&gt;0,"Grey",IF(COUNTIF(D26:D29,"Red")&gt;0,"Red",IF(COUNTIF(D26:D29,"Amber")&gt;0,"Amber","Green")))</f>
        <v>Grey</v>
      </c>
      <c r="E30" s="11" t="s">
        <v>129</v>
      </c>
      <c r="F30" s="11"/>
      <c r="G30" s="37"/>
      <c r="H30" s="36" t="str">
        <f>IF(D30="Grey","Not Evaluated",IF(D30="Green","Compliant",IF(D30="Amber","Partial",IF(D30="Red","Non-Compliant",""))))</f>
        <v>Not Evaluated</v>
      </c>
    </row>
    <row r="31" spans="1:8">
      <c r="A31" s="25"/>
      <c r="B31" s="25"/>
      <c r="C31" s="24"/>
      <c r="D31" s="24"/>
      <c r="E31" s="25"/>
      <c r="F31" s="25"/>
      <c r="G31" s="24"/>
      <c r="H31" s="24"/>
    </row>
    <row r="32" spans="1:8" ht="24" customHeight="1">
      <c r="A32" s="13" t="s">
        <v>130</v>
      </c>
      <c r="B32" s="13"/>
      <c r="C32" s="13"/>
      <c r="D32" s="13"/>
      <c r="E32" s="13"/>
      <c r="F32" s="13"/>
      <c r="G32" s="13"/>
      <c r="H32" s="13"/>
    </row>
    <row r="33" spans="1:8">
      <c r="A33" s="25" t="s">
        <v>131</v>
      </c>
      <c r="B33" s="34"/>
      <c r="C33" s="35"/>
      <c r="D33" s="24" t="s">
        <v>6</v>
      </c>
      <c r="E33" s="34"/>
      <c r="F33" s="34"/>
      <c r="G33" s="35" t="s">
        <v>102</v>
      </c>
      <c r="H33" s="24" t="str">
        <f t="shared" ref="H33:H38" si="1">IF(D33="Grey","Not Evaluated",IF(D33="Green","Compliant",IF(D33="Amber","Partial",IF(D33="Red","Non-Compliant",""))))</f>
        <v>Not Evaluated</v>
      </c>
    </row>
    <row r="34" spans="1:8" ht="30" customHeight="1">
      <c r="A34" s="28" t="s">
        <v>132</v>
      </c>
      <c r="B34" s="34"/>
      <c r="C34" s="35"/>
      <c r="D34" s="27" t="s">
        <v>6</v>
      </c>
      <c r="E34" s="34"/>
      <c r="F34" s="34"/>
      <c r="G34" s="35" t="s">
        <v>102</v>
      </c>
      <c r="H34" s="27" t="str">
        <f t="shared" si="1"/>
        <v>Not Evaluated</v>
      </c>
    </row>
    <row r="35" spans="1:8">
      <c r="A35" s="25" t="s">
        <v>133</v>
      </c>
      <c r="B35" s="34"/>
      <c r="C35" s="35"/>
      <c r="D35" s="24" t="s">
        <v>6</v>
      </c>
      <c r="E35" s="34"/>
      <c r="F35" s="34"/>
      <c r="G35" s="35" t="s">
        <v>102</v>
      </c>
      <c r="H35" s="24" t="str">
        <f t="shared" si="1"/>
        <v>Not Evaluated</v>
      </c>
    </row>
    <row r="36" spans="1:8" ht="30" customHeight="1">
      <c r="A36" s="28" t="s">
        <v>134</v>
      </c>
      <c r="B36" s="34"/>
      <c r="C36" s="35"/>
      <c r="D36" s="27" t="s">
        <v>6</v>
      </c>
      <c r="E36" s="34"/>
      <c r="F36" s="34"/>
      <c r="G36" s="35" t="s">
        <v>102</v>
      </c>
      <c r="H36" s="27" t="str">
        <f t="shared" si="1"/>
        <v>Not Evaluated</v>
      </c>
    </row>
    <row r="37" spans="1:8" ht="30" customHeight="1">
      <c r="A37" s="25" t="s">
        <v>135</v>
      </c>
      <c r="B37" s="34"/>
      <c r="C37" s="35"/>
      <c r="D37" s="24" t="s">
        <v>6</v>
      </c>
      <c r="E37" s="34"/>
      <c r="F37" s="34"/>
      <c r="G37" s="35" t="s">
        <v>102</v>
      </c>
      <c r="H37" s="24" t="str">
        <f t="shared" si="1"/>
        <v>Not Evaluated</v>
      </c>
    </row>
    <row r="38" spans="1:8" ht="21.75" customHeight="1">
      <c r="A38" s="12" t="s">
        <v>136</v>
      </c>
      <c r="B38" s="12"/>
      <c r="C38" s="12"/>
      <c r="D38" s="36" t="str">
        <f>IF(COUNTIF(D33:D37,"Grey")&gt;0,"Grey",IF(COUNTIF(D33:D37,"Red")&gt;0,"Red",IF(COUNTIF(D33:D37,"Amber")&gt;0,"Amber","Green")))</f>
        <v>Grey</v>
      </c>
      <c r="E38" s="11" t="s">
        <v>137</v>
      </c>
      <c r="F38" s="11"/>
      <c r="G38" s="37"/>
      <c r="H38" s="36" t="str">
        <f t="shared" si="1"/>
        <v>Not Evaluated</v>
      </c>
    </row>
    <row r="39" spans="1:8">
      <c r="A39" s="25"/>
      <c r="B39" s="25"/>
      <c r="C39" s="24"/>
      <c r="D39" s="24"/>
      <c r="E39" s="25"/>
      <c r="F39" s="25"/>
      <c r="G39" s="24"/>
      <c r="H39" s="24"/>
    </row>
    <row r="40" spans="1:8" ht="24" customHeight="1">
      <c r="A40" s="13" t="s">
        <v>172</v>
      </c>
      <c r="B40" s="13"/>
      <c r="C40" s="13"/>
      <c r="D40" s="13"/>
      <c r="E40" s="13"/>
      <c r="F40" s="13"/>
      <c r="G40" s="13"/>
      <c r="H40" s="13"/>
    </row>
    <row r="41" spans="1:8">
      <c r="A41" s="25" t="s">
        <v>139</v>
      </c>
      <c r="B41" s="34"/>
      <c r="C41" s="35"/>
      <c r="D41" s="24" t="s">
        <v>6</v>
      </c>
      <c r="E41" s="34"/>
      <c r="F41" s="34"/>
      <c r="G41" s="35" t="s">
        <v>102</v>
      </c>
      <c r="H41" s="24" t="str">
        <f t="shared" ref="H41:H46" si="2">IF(D41="Grey","Not Evaluated",IF(D41="Green","Compliant",IF(D41="Amber","Partial",IF(D41="Red","Non-Compliant",""))))</f>
        <v>Not Evaluated</v>
      </c>
    </row>
    <row r="42" spans="1:8" ht="30" customHeight="1">
      <c r="A42" s="28" t="s">
        <v>140</v>
      </c>
      <c r="B42" s="34"/>
      <c r="C42" s="35"/>
      <c r="D42" s="27" t="s">
        <v>6</v>
      </c>
      <c r="E42" s="34"/>
      <c r="F42" s="34"/>
      <c r="G42" s="35" t="s">
        <v>102</v>
      </c>
      <c r="H42" s="27" t="str">
        <f t="shared" si="2"/>
        <v>Not Evaluated</v>
      </c>
    </row>
    <row r="43" spans="1:8" ht="30" customHeight="1">
      <c r="A43" s="25" t="s">
        <v>141</v>
      </c>
      <c r="B43" s="34"/>
      <c r="C43" s="35"/>
      <c r="D43" s="24" t="s">
        <v>6</v>
      </c>
      <c r="E43" s="34"/>
      <c r="F43" s="34"/>
      <c r="G43" s="35" t="s">
        <v>102</v>
      </c>
      <c r="H43" s="24" t="str">
        <f t="shared" si="2"/>
        <v>Not Evaluated</v>
      </c>
    </row>
    <row r="44" spans="1:8" ht="30" customHeight="1">
      <c r="A44" s="28" t="s">
        <v>142</v>
      </c>
      <c r="B44" s="34"/>
      <c r="C44" s="35"/>
      <c r="D44" s="27" t="s">
        <v>6</v>
      </c>
      <c r="E44" s="34"/>
      <c r="F44" s="34"/>
      <c r="G44" s="35" t="s">
        <v>102</v>
      </c>
      <c r="H44" s="27" t="str">
        <f t="shared" si="2"/>
        <v>Not Evaluated</v>
      </c>
    </row>
    <row r="45" spans="1:8">
      <c r="A45" s="25" t="s">
        <v>143</v>
      </c>
      <c r="B45" s="34"/>
      <c r="C45" s="35"/>
      <c r="D45" s="24" t="s">
        <v>6</v>
      </c>
      <c r="E45" s="34"/>
      <c r="F45" s="34"/>
      <c r="G45" s="35" t="s">
        <v>102</v>
      </c>
      <c r="H45" s="24" t="str">
        <f t="shared" si="2"/>
        <v>Not Evaluated</v>
      </c>
    </row>
    <row r="46" spans="1:8" ht="21.75" customHeight="1">
      <c r="A46" s="12" t="s">
        <v>173</v>
      </c>
      <c r="B46" s="12"/>
      <c r="C46" s="12"/>
      <c r="D46" s="36" t="str">
        <f>IF(COUNTIF(D41:D45,"Grey")&gt;0,"Grey",IF(COUNTIF(D41:D45,"Red")&gt;0,"Red",IF(COUNTIF(D41:D45,"Amber")&gt;0,"Amber","Green")))</f>
        <v>Grey</v>
      </c>
      <c r="E46" s="11" t="s">
        <v>145</v>
      </c>
      <c r="F46" s="11"/>
      <c r="G46" s="37"/>
      <c r="H46" s="36" t="str">
        <f t="shared" si="2"/>
        <v>Not Evaluated</v>
      </c>
    </row>
    <row r="47" spans="1:8">
      <c r="A47" s="25"/>
      <c r="B47" s="25"/>
      <c r="C47" s="24"/>
      <c r="D47" s="24"/>
      <c r="E47" s="25"/>
      <c r="F47" s="25"/>
      <c r="G47" s="24"/>
      <c r="H47" s="24"/>
    </row>
    <row r="48" spans="1:8" ht="24" customHeight="1">
      <c r="A48" s="13" t="s">
        <v>146</v>
      </c>
      <c r="B48" s="13"/>
      <c r="C48" s="13"/>
      <c r="D48" s="13"/>
      <c r="E48" s="13"/>
      <c r="F48" s="13"/>
      <c r="G48" s="13"/>
      <c r="H48" s="13"/>
    </row>
    <row r="49" spans="1:8" ht="30" customHeight="1">
      <c r="A49" s="25" t="s">
        <v>147</v>
      </c>
      <c r="B49" s="34"/>
      <c r="C49" s="35"/>
      <c r="D49" s="24" t="s">
        <v>6</v>
      </c>
      <c r="E49" s="34"/>
      <c r="F49" s="34"/>
      <c r="G49" s="35" t="s">
        <v>102</v>
      </c>
      <c r="H49" s="24" t="str">
        <f t="shared" ref="H49:H54" si="3">IF(D49="Grey","Not Evaluated",IF(D49="Green","Compliant",IF(D49="Amber","Partial",IF(D49="Red","Non-Compliant",""))))</f>
        <v>Not Evaluated</v>
      </c>
    </row>
    <row r="50" spans="1:8" ht="30" customHeight="1">
      <c r="A50" s="28" t="s">
        <v>148</v>
      </c>
      <c r="B50" s="34"/>
      <c r="C50" s="35"/>
      <c r="D50" s="27" t="s">
        <v>6</v>
      </c>
      <c r="E50" s="34"/>
      <c r="F50" s="34"/>
      <c r="G50" s="35" t="s">
        <v>102</v>
      </c>
      <c r="H50" s="27" t="str">
        <f t="shared" si="3"/>
        <v>Not Evaluated</v>
      </c>
    </row>
    <row r="51" spans="1:8" ht="30" customHeight="1">
      <c r="A51" s="25" t="s">
        <v>149</v>
      </c>
      <c r="B51" s="34"/>
      <c r="C51" s="35"/>
      <c r="D51" s="24" t="s">
        <v>6</v>
      </c>
      <c r="E51" s="34"/>
      <c r="F51" s="34"/>
      <c r="G51" s="35" t="s">
        <v>102</v>
      </c>
      <c r="H51" s="24" t="str">
        <f t="shared" si="3"/>
        <v>Not Evaluated</v>
      </c>
    </row>
    <row r="52" spans="1:8" ht="30" customHeight="1">
      <c r="A52" s="28" t="s">
        <v>150</v>
      </c>
      <c r="B52" s="34"/>
      <c r="C52" s="35"/>
      <c r="D52" s="27" t="s">
        <v>6</v>
      </c>
      <c r="E52" s="34"/>
      <c r="F52" s="34"/>
      <c r="G52" s="35" t="s">
        <v>102</v>
      </c>
      <c r="H52" s="27" t="str">
        <f t="shared" si="3"/>
        <v>Not Evaluated</v>
      </c>
    </row>
    <row r="53" spans="1:8" ht="30" customHeight="1">
      <c r="A53" s="25" t="s">
        <v>151</v>
      </c>
      <c r="B53" s="34"/>
      <c r="C53" s="35"/>
      <c r="D53" s="24" t="s">
        <v>6</v>
      </c>
      <c r="E53" s="34"/>
      <c r="F53" s="34"/>
      <c r="G53" s="35" t="s">
        <v>102</v>
      </c>
      <c r="H53" s="24" t="str">
        <f t="shared" si="3"/>
        <v>Not Evaluated</v>
      </c>
    </row>
    <row r="54" spans="1:8" ht="21.75" customHeight="1">
      <c r="A54" s="12" t="s">
        <v>152</v>
      </c>
      <c r="B54" s="12"/>
      <c r="C54" s="12"/>
      <c r="D54" s="36" t="str">
        <f>IF(COUNTIF(D49:D53,"Grey")&gt;0,"Grey",IF(COUNTIF(D49:D53,"Red")&gt;0,"Red",IF(COUNTIF(D49:D53,"Amber")&gt;0,"Amber","Green")))</f>
        <v>Grey</v>
      </c>
      <c r="E54" s="11" t="s">
        <v>153</v>
      </c>
      <c r="F54" s="11"/>
      <c r="G54" s="37"/>
      <c r="H54" s="36" t="str">
        <f t="shared" si="3"/>
        <v>Not Evaluated</v>
      </c>
    </row>
    <row r="55" spans="1:8">
      <c r="A55" s="25"/>
      <c r="B55" s="25"/>
      <c r="C55" s="24"/>
      <c r="D55" s="24"/>
      <c r="E55" s="25"/>
      <c r="F55" s="25"/>
      <c r="G55" s="24"/>
      <c r="H55" s="24"/>
    </row>
    <row r="56" spans="1:8" ht="24" customHeight="1">
      <c r="A56" s="13" t="s">
        <v>174</v>
      </c>
      <c r="B56" s="13"/>
      <c r="C56" s="13"/>
      <c r="D56" s="13"/>
      <c r="E56" s="13"/>
      <c r="F56" s="13"/>
      <c r="G56" s="13"/>
      <c r="H56" s="13"/>
    </row>
    <row r="57" spans="1:8">
      <c r="A57" s="25" t="s">
        <v>175</v>
      </c>
      <c r="B57" s="34"/>
      <c r="C57" s="35"/>
      <c r="D57" s="24" t="s">
        <v>6</v>
      </c>
      <c r="E57" s="34"/>
      <c r="F57" s="34"/>
      <c r="G57" s="35" t="s">
        <v>102</v>
      </c>
      <c r="H57" s="24" t="str">
        <f t="shared" ref="H57:H62" si="4">IF(D57="Grey","Not Evaluated",IF(D57="Green","Compliant",IF(D57="Amber","Partial",IF(D57="Red","Non-Compliant",""))))</f>
        <v>Not Evaluated</v>
      </c>
    </row>
    <row r="58" spans="1:8" ht="30" customHeight="1">
      <c r="A58" s="28" t="s">
        <v>176</v>
      </c>
      <c r="B58" s="34"/>
      <c r="C58" s="35"/>
      <c r="D58" s="27" t="s">
        <v>6</v>
      </c>
      <c r="E58" s="34"/>
      <c r="F58" s="34"/>
      <c r="G58" s="35" t="s">
        <v>102</v>
      </c>
      <c r="H58" s="27" t="str">
        <f t="shared" si="4"/>
        <v>Not Evaluated</v>
      </c>
    </row>
    <row r="59" spans="1:8" ht="30" customHeight="1">
      <c r="A59" s="25" t="s">
        <v>177</v>
      </c>
      <c r="B59" s="34"/>
      <c r="C59" s="35"/>
      <c r="D59" s="24" t="s">
        <v>6</v>
      </c>
      <c r="E59" s="34"/>
      <c r="F59" s="34"/>
      <c r="G59" s="35" t="s">
        <v>102</v>
      </c>
      <c r="H59" s="24" t="str">
        <f t="shared" si="4"/>
        <v>Not Evaluated</v>
      </c>
    </row>
    <row r="60" spans="1:8" ht="30" customHeight="1">
      <c r="A60" s="28" t="s">
        <v>178</v>
      </c>
      <c r="B60" s="34"/>
      <c r="C60" s="35"/>
      <c r="D60" s="27" t="s">
        <v>6</v>
      </c>
      <c r="E60" s="34"/>
      <c r="F60" s="34"/>
      <c r="G60" s="35" t="s">
        <v>102</v>
      </c>
      <c r="H60" s="27" t="str">
        <f t="shared" si="4"/>
        <v>Not Evaluated</v>
      </c>
    </row>
    <row r="61" spans="1:8">
      <c r="A61" s="25" t="s">
        <v>179</v>
      </c>
      <c r="B61" s="34"/>
      <c r="C61" s="35"/>
      <c r="D61" s="24" t="s">
        <v>6</v>
      </c>
      <c r="E61" s="34"/>
      <c r="F61" s="34"/>
      <c r="G61" s="35" t="s">
        <v>102</v>
      </c>
      <c r="H61" s="24" t="str">
        <f t="shared" si="4"/>
        <v>Not Evaluated</v>
      </c>
    </row>
    <row r="62" spans="1:8" ht="21.75" customHeight="1">
      <c r="A62" s="12" t="s">
        <v>180</v>
      </c>
      <c r="B62" s="12"/>
      <c r="C62" s="12"/>
      <c r="D62" s="36" t="str">
        <f>IF(COUNTIF(D57:D61,"Grey")&gt;0,"Grey",IF(COUNTIF(D57:D61,"Red")&gt;0,"Red",IF(COUNTIF(D57:D61,"Amber")&gt;0,"Amber","Green")))</f>
        <v>Grey</v>
      </c>
      <c r="E62" s="11" t="s">
        <v>160</v>
      </c>
      <c r="F62" s="11"/>
      <c r="G62" s="37"/>
      <c r="H62" s="36" t="str">
        <f t="shared" si="4"/>
        <v>Not Evaluated</v>
      </c>
    </row>
    <row r="63" spans="1:8">
      <c r="A63" s="25"/>
      <c r="B63" s="25"/>
      <c r="C63" s="24"/>
      <c r="D63" s="24"/>
      <c r="E63" s="25"/>
      <c r="F63" s="25"/>
      <c r="G63" s="24"/>
      <c r="H63" s="24"/>
    </row>
    <row r="64" spans="1:8" ht="24" customHeight="1">
      <c r="A64" s="13" t="s">
        <v>154</v>
      </c>
      <c r="B64" s="13"/>
      <c r="C64" s="13"/>
      <c r="D64" s="13"/>
      <c r="E64" s="13"/>
      <c r="F64" s="13"/>
      <c r="G64" s="13"/>
      <c r="H64" s="13"/>
    </row>
    <row r="65" spans="1:8" ht="30" customHeight="1">
      <c r="A65" s="25" t="s">
        <v>155</v>
      </c>
      <c r="B65" s="34"/>
      <c r="C65" s="35"/>
      <c r="D65" s="24" t="s">
        <v>6</v>
      </c>
      <c r="E65" s="34"/>
      <c r="F65" s="34"/>
      <c r="G65" s="35" t="s">
        <v>102</v>
      </c>
      <c r="H65" s="24" t="str">
        <f>IF(D65="Grey","Not Evaluated",IF(D65="Green","Compliant",IF(D65="Amber","Partial",IF(D65="Red","Non-Compliant",""))))</f>
        <v>Not Evaluated</v>
      </c>
    </row>
    <row r="66" spans="1:8" ht="30" customHeight="1">
      <c r="A66" s="28" t="s">
        <v>156</v>
      </c>
      <c r="B66" s="34"/>
      <c r="C66" s="35"/>
      <c r="D66" s="27" t="s">
        <v>6</v>
      </c>
      <c r="E66" s="34"/>
      <c r="F66" s="34"/>
      <c r="G66" s="35" t="s">
        <v>102</v>
      </c>
      <c r="H66" s="27" t="str">
        <f>IF(D66="Grey","Not Evaluated",IF(D66="Green","Compliant",IF(D66="Amber","Partial",IF(D66="Red","Non-Compliant",""))))</f>
        <v>Not Evaluated</v>
      </c>
    </row>
    <row r="67" spans="1:8">
      <c r="A67" s="25" t="s">
        <v>157</v>
      </c>
      <c r="B67" s="34"/>
      <c r="C67" s="35"/>
      <c r="D67" s="24" t="s">
        <v>6</v>
      </c>
      <c r="E67" s="34"/>
      <c r="F67" s="34"/>
      <c r="G67" s="35" t="s">
        <v>102</v>
      </c>
      <c r="H67" s="24" t="str">
        <f>IF(D67="Grey","Not Evaluated",IF(D67="Green","Compliant",IF(D67="Amber","Partial",IF(D67="Red","Non-Compliant",""))))</f>
        <v>Not Evaluated</v>
      </c>
    </row>
    <row r="68" spans="1:8">
      <c r="A68" s="28" t="s">
        <v>158</v>
      </c>
      <c r="B68" s="34"/>
      <c r="C68" s="35"/>
      <c r="D68" s="27" t="s">
        <v>6</v>
      </c>
      <c r="E68" s="34"/>
      <c r="F68" s="34"/>
      <c r="G68" s="35" t="s">
        <v>102</v>
      </c>
      <c r="H68" s="27" t="str">
        <f>IF(D68="Grey","Not Evaluated",IF(D68="Green","Compliant",IF(D68="Amber","Partial",IF(D68="Red","Non-Compliant",""))))</f>
        <v>Not Evaluated</v>
      </c>
    </row>
    <row r="69" spans="1:8" ht="21.75" customHeight="1">
      <c r="A69" s="12" t="s">
        <v>159</v>
      </c>
      <c r="B69" s="12"/>
      <c r="C69" s="12"/>
      <c r="D69" s="36" t="str">
        <f>IF(COUNTIF(D65:D68,"Grey")&gt;0,"Grey",IF(COUNTIF(D65:D68,"Red")&gt;0,"Red",IF(COUNTIF(D65:D68,"Amber")&gt;0,"Amber","Green")))</f>
        <v>Grey</v>
      </c>
      <c r="E69" s="11" t="s">
        <v>181</v>
      </c>
      <c r="F69" s="11"/>
      <c r="G69" s="37"/>
      <c r="H69" s="36" t="str">
        <f>IF(D69="Grey","Not Evaluated",IF(D69="Green","Compliant",IF(D69="Amber","Partial",IF(D69="Red","Non-Compliant",""))))</f>
        <v>Not Evaluated</v>
      </c>
    </row>
    <row r="70" spans="1:8">
      <c r="A70" s="28"/>
      <c r="B70" s="28"/>
      <c r="C70" s="27"/>
      <c r="D70" s="27"/>
      <c r="E70" s="28"/>
      <c r="F70" s="28"/>
      <c r="G70" s="27"/>
      <c r="H70" s="27"/>
    </row>
    <row r="71" spans="1:8" ht="24" customHeight="1">
      <c r="A71" s="13" t="s">
        <v>161</v>
      </c>
      <c r="B71" s="13"/>
      <c r="C71" s="13"/>
      <c r="D71" s="13"/>
      <c r="E71" s="13"/>
      <c r="F71" s="13"/>
      <c r="G71" s="13"/>
      <c r="H71" s="13"/>
    </row>
    <row r="72" spans="1:8">
      <c r="A72" s="28" t="s">
        <v>162</v>
      </c>
      <c r="B72" s="34"/>
      <c r="C72" s="35"/>
      <c r="D72" s="27" t="s">
        <v>6</v>
      </c>
      <c r="E72" s="34"/>
      <c r="F72" s="34"/>
      <c r="G72" s="35" t="s">
        <v>102</v>
      </c>
      <c r="H72" s="27" t="str">
        <f t="shared" ref="H72:H77" si="5">IF(D72="Grey","Not Evaluated",IF(D72="Green","Compliant",IF(D72="Amber","Partial",IF(D72="Red","Non-Compliant",""))))</f>
        <v>Not Evaluated</v>
      </c>
    </row>
    <row r="73" spans="1:8" ht="30" customHeight="1">
      <c r="A73" s="25" t="s">
        <v>163</v>
      </c>
      <c r="B73" s="34"/>
      <c r="C73" s="35"/>
      <c r="D73" s="24" t="s">
        <v>6</v>
      </c>
      <c r="E73" s="34"/>
      <c r="F73" s="34"/>
      <c r="G73" s="35" t="s">
        <v>102</v>
      </c>
      <c r="H73" s="24" t="str">
        <f t="shared" si="5"/>
        <v>Not Evaluated</v>
      </c>
    </row>
    <row r="74" spans="1:8">
      <c r="A74" s="28" t="s">
        <v>164</v>
      </c>
      <c r="B74" s="34"/>
      <c r="C74" s="35"/>
      <c r="D74" s="27" t="s">
        <v>6</v>
      </c>
      <c r="E74" s="34"/>
      <c r="F74" s="34"/>
      <c r="G74" s="35" t="s">
        <v>102</v>
      </c>
      <c r="H74" s="27" t="str">
        <f t="shared" si="5"/>
        <v>Not Evaluated</v>
      </c>
    </row>
    <row r="75" spans="1:8" ht="30" customHeight="1">
      <c r="A75" s="25" t="s">
        <v>165</v>
      </c>
      <c r="B75" s="34"/>
      <c r="C75" s="35"/>
      <c r="D75" s="24" t="s">
        <v>6</v>
      </c>
      <c r="E75" s="34"/>
      <c r="F75" s="34"/>
      <c r="G75" s="35" t="s">
        <v>102</v>
      </c>
      <c r="H75" s="24" t="str">
        <f t="shared" si="5"/>
        <v>Not Evaluated</v>
      </c>
    </row>
    <row r="76" spans="1:8" ht="30" customHeight="1">
      <c r="A76" s="28" t="s">
        <v>166</v>
      </c>
      <c r="B76" s="34"/>
      <c r="C76" s="35"/>
      <c r="D76" s="27" t="s">
        <v>6</v>
      </c>
      <c r="E76" s="34"/>
      <c r="F76" s="34"/>
      <c r="G76" s="35" t="s">
        <v>102</v>
      </c>
      <c r="H76" s="27" t="str">
        <f t="shared" si="5"/>
        <v>Not Evaluated</v>
      </c>
    </row>
    <row r="77" spans="1:8" ht="21.75" customHeight="1">
      <c r="A77" s="12" t="s">
        <v>167</v>
      </c>
      <c r="B77" s="12"/>
      <c r="C77" s="12"/>
      <c r="D77" s="36" t="str">
        <f>IF(COUNTIF(D72:D76,"Grey")&gt;0,"Grey",IF(COUNTIF(D72:D76,"Red")&gt;0,"Red",IF(COUNTIF(D72:D76,"Amber")&gt;0,"Amber","Green")))</f>
        <v>Grey</v>
      </c>
      <c r="E77" s="11" t="s">
        <v>182</v>
      </c>
      <c r="F77" s="11"/>
      <c r="G77" s="37"/>
      <c r="H77" s="36" t="str">
        <f t="shared" si="5"/>
        <v>Not Evaluated</v>
      </c>
    </row>
    <row r="78" spans="1:8">
      <c r="A78" s="28"/>
      <c r="B78" s="28"/>
      <c r="C78" s="27"/>
      <c r="D78" s="27"/>
      <c r="E78" s="28"/>
      <c r="F78" s="28"/>
      <c r="G78" s="27"/>
      <c r="H78" s="27"/>
    </row>
    <row r="79" spans="1:8">
      <c r="A79" s="25"/>
      <c r="B79" s="25"/>
      <c r="C79" s="24"/>
      <c r="D79" s="24"/>
      <c r="E79" s="25"/>
      <c r="F79" s="25"/>
      <c r="G79" s="24"/>
      <c r="H79" s="24"/>
    </row>
    <row r="80" spans="1:8" ht="42" customHeight="1">
      <c r="A80" s="14" t="s">
        <v>169</v>
      </c>
      <c r="B80" s="14"/>
      <c r="C80" s="14"/>
      <c r="D80" s="14"/>
      <c r="E80" s="14"/>
      <c r="F80" s="14"/>
      <c r="G80" s="14"/>
      <c r="H80" s="14"/>
    </row>
    <row r="81" spans="1:8" ht="15.75" customHeight="1">
      <c r="A81" s="10" t="s">
        <v>170</v>
      </c>
      <c r="B81" s="10"/>
      <c r="C81" s="10"/>
      <c r="D81" s="38" t="str">
        <f>IF(OR(D9="Grey",D16="Grey",D23="Grey",D30="Grey",D38="Grey",D46="Grey",D54="Grey",D62="Grey",D69="Grey",D77="Grey"),"Grey",IF(OR(D9="Red",D16="Red",D23="Red",D30="Red",D38="Red",D46="Red",D54="Red",D62="Red",D69="Red",D77="Red"),"Red",IF(OR(D9="Amber",D16="Amber",D23="Amber",D30="Amber",D38="Amber",D46="Amber",D54="Amber",D62="Amber",D69="Amber",D77="Amber"),"Amber","Green")))</f>
        <v>Grey</v>
      </c>
      <c r="E81" s="39"/>
      <c r="F81" s="39"/>
      <c r="G81" s="39"/>
      <c r="H81" s="39"/>
    </row>
    <row r="83" spans="1:8">
      <c r="A83" s="9" t="s">
        <v>31</v>
      </c>
      <c r="B83" s="9"/>
      <c r="C83" s="9"/>
      <c r="D83" s="9"/>
      <c r="E83" s="9"/>
      <c r="F83" s="9"/>
      <c r="G83" s="9"/>
      <c r="H83" s="9"/>
    </row>
  </sheetData>
  <mergeCells count="34">
    <mergeCell ref="A83:H83"/>
    <mergeCell ref="A71:H71"/>
    <mergeCell ref="A77:C77"/>
    <mergeCell ref="E77:F77"/>
    <mergeCell ref="A80:H80"/>
    <mergeCell ref="A81:C81"/>
    <mergeCell ref="A56:H56"/>
    <mergeCell ref="A62:C62"/>
    <mergeCell ref="E62:F62"/>
    <mergeCell ref="A64:H64"/>
    <mergeCell ref="A69:C69"/>
    <mergeCell ref="E69:F69"/>
    <mergeCell ref="A40:H40"/>
    <mergeCell ref="A46:C46"/>
    <mergeCell ref="E46:F46"/>
    <mergeCell ref="A48:H48"/>
    <mergeCell ref="A54:C54"/>
    <mergeCell ref="E54:F54"/>
    <mergeCell ref="A25:H25"/>
    <mergeCell ref="A30:C30"/>
    <mergeCell ref="E30:F30"/>
    <mergeCell ref="A32:H32"/>
    <mergeCell ref="A38:C38"/>
    <mergeCell ref="E38:F38"/>
    <mergeCell ref="A16:C16"/>
    <mergeCell ref="E16:F16"/>
    <mergeCell ref="A18:H18"/>
    <mergeCell ref="A23:C23"/>
    <mergeCell ref="E23:F23"/>
    <mergeCell ref="A1:H1"/>
    <mergeCell ref="A3:H3"/>
    <mergeCell ref="A9:C9"/>
    <mergeCell ref="E9:F9"/>
    <mergeCell ref="A11:H11"/>
  </mergeCells>
  <conditionalFormatting sqref="D4:D8">
    <cfRule type="containsText" dxfId="55" priority="2" operator="containsText" text="Grey">
      <formula>NOT(ISERROR(SEARCH("Grey",D4)))</formula>
    </cfRule>
    <cfRule type="containsText" dxfId="54" priority="3" operator="containsText" text="Green">
      <formula>NOT(ISERROR(SEARCH("Green",D4)))</formula>
    </cfRule>
    <cfRule type="containsText" dxfId="53" priority="4" operator="containsText" text="Amber">
      <formula>NOT(ISERROR(SEARCH("Amber",D4)))</formula>
    </cfRule>
    <cfRule type="containsText" dxfId="52" priority="5" operator="containsText" text="Red">
      <formula>NOT(ISERROR(SEARCH("Red",D4)))</formula>
    </cfRule>
  </conditionalFormatting>
  <conditionalFormatting sqref="D12:D15">
    <cfRule type="containsText" dxfId="51" priority="22" operator="containsText" text="Grey">
      <formula>NOT(ISERROR(SEARCH("Grey",D12)))</formula>
    </cfRule>
    <cfRule type="containsText" dxfId="50" priority="23" operator="containsText" text="Green">
      <formula>NOT(ISERROR(SEARCH("Green",D12)))</formula>
    </cfRule>
    <cfRule type="containsText" dxfId="49" priority="24" operator="containsText" text="Amber">
      <formula>NOT(ISERROR(SEARCH("Amber",D12)))</formula>
    </cfRule>
    <cfRule type="containsText" dxfId="48" priority="25" operator="containsText" text="Red">
      <formula>NOT(ISERROR(SEARCH("Red",D12)))</formula>
    </cfRule>
  </conditionalFormatting>
  <conditionalFormatting sqref="D19:D22">
    <cfRule type="containsText" dxfId="47" priority="38" operator="containsText" text="Grey">
      <formula>NOT(ISERROR(SEARCH("Grey",D19)))</formula>
    </cfRule>
    <cfRule type="containsText" dxfId="46" priority="39" operator="containsText" text="Green">
      <formula>NOT(ISERROR(SEARCH("Green",D19)))</formula>
    </cfRule>
    <cfRule type="containsText" dxfId="45" priority="40" operator="containsText" text="Amber">
      <formula>NOT(ISERROR(SEARCH("Amber",D19)))</formula>
    </cfRule>
    <cfRule type="containsText" dxfId="44" priority="41" operator="containsText" text="Red">
      <formula>NOT(ISERROR(SEARCH("Red",D19)))</formula>
    </cfRule>
  </conditionalFormatting>
  <conditionalFormatting sqref="D26:D29">
    <cfRule type="containsText" dxfId="43" priority="54" operator="containsText" text="Grey">
      <formula>NOT(ISERROR(SEARCH("Grey",D26)))</formula>
    </cfRule>
    <cfRule type="containsText" dxfId="42" priority="55" operator="containsText" text="Green">
      <formula>NOT(ISERROR(SEARCH("Green",D26)))</formula>
    </cfRule>
    <cfRule type="containsText" dxfId="41" priority="56" operator="containsText" text="Amber">
      <formula>NOT(ISERROR(SEARCH("Amber",D26)))</formula>
    </cfRule>
    <cfRule type="containsText" dxfId="40" priority="57" operator="containsText" text="Red">
      <formula>NOT(ISERROR(SEARCH("Red",D26)))</formula>
    </cfRule>
  </conditionalFormatting>
  <conditionalFormatting sqref="D33:D37">
    <cfRule type="containsText" dxfId="39" priority="70" operator="containsText" text="Grey">
      <formula>NOT(ISERROR(SEARCH("Grey",D33)))</formula>
    </cfRule>
    <cfRule type="containsText" dxfId="38" priority="71" operator="containsText" text="Green">
      <formula>NOT(ISERROR(SEARCH("Green",D33)))</formula>
    </cfRule>
    <cfRule type="containsText" dxfId="37" priority="72" operator="containsText" text="Amber">
      <formula>NOT(ISERROR(SEARCH("Amber",D33)))</formula>
    </cfRule>
    <cfRule type="containsText" dxfId="36" priority="73" operator="containsText" text="Red">
      <formula>NOT(ISERROR(SEARCH("Red",D33)))</formula>
    </cfRule>
  </conditionalFormatting>
  <conditionalFormatting sqref="D41:D45">
    <cfRule type="containsText" dxfId="35" priority="90" operator="containsText" text="Grey">
      <formula>NOT(ISERROR(SEARCH("Grey",D41)))</formula>
    </cfRule>
    <cfRule type="containsText" dxfId="34" priority="91" operator="containsText" text="Green">
      <formula>NOT(ISERROR(SEARCH("Green",D41)))</formula>
    </cfRule>
    <cfRule type="containsText" dxfId="33" priority="92" operator="containsText" text="Amber">
      <formula>NOT(ISERROR(SEARCH("Amber",D41)))</formula>
    </cfRule>
    <cfRule type="containsText" dxfId="32" priority="93" operator="containsText" text="Red">
      <formula>NOT(ISERROR(SEARCH("Red",D41)))</formula>
    </cfRule>
  </conditionalFormatting>
  <conditionalFormatting sqref="D49:D53">
    <cfRule type="containsText" dxfId="31" priority="110" operator="containsText" text="Grey">
      <formula>NOT(ISERROR(SEARCH("Grey",D49)))</formula>
    </cfRule>
    <cfRule type="containsText" dxfId="30" priority="111" operator="containsText" text="Green">
      <formula>NOT(ISERROR(SEARCH("Green",D49)))</formula>
    </cfRule>
    <cfRule type="containsText" dxfId="29" priority="112" operator="containsText" text="Amber">
      <formula>NOT(ISERROR(SEARCH("Amber",D49)))</formula>
    </cfRule>
    <cfRule type="containsText" dxfId="28" priority="113" operator="containsText" text="Red">
      <formula>NOT(ISERROR(SEARCH("Red",D49)))</formula>
    </cfRule>
  </conditionalFormatting>
  <conditionalFormatting sqref="D57:D61">
    <cfRule type="containsText" dxfId="27" priority="130" operator="containsText" text="Grey">
      <formula>NOT(ISERROR(SEARCH("Grey",D57)))</formula>
    </cfRule>
    <cfRule type="containsText" dxfId="26" priority="131" operator="containsText" text="Green">
      <formula>NOT(ISERROR(SEARCH("Green",D57)))</formula>
    </cfRule>
    <cfRule type="containsText" dxfId="25" priority="132" operator="containsText" text="Amber">
      <formula>NOT(ISERROR(SEARCH("Amber",D57)))</formula>
    </cfRule>
    <cfRule type="containsText" dxfId="24" priority="133" operator="containsText" text="Red">
      <formula>NOT(ISERROR(SEARCH("Red",D57)))</formula>
    </cfRule>
  </conditionalFormatting>
  <conditionalFormatting sqref="D65:D68">
    <cfRule type="containsText" dxfId="23" priority="150" operator="containsText" text="Grey">
      <formula>NOT(ISERROR(SEARCH("Grey",D65)))</formula>
    </cfRule>
    <cfRule type="containsText" dxfId="22" priority="151" operator="containsText" text="Green">
      <formula>NOT(ISERROR(SEARCH("Green",D65)))</formula>
    </cfRule>
    <cfRule type="containsText" dxfId="21" priority="152" operator="containsText" text="Amber">
      <formula>NOT(ISERROR(SEARCH("Amber",D65)))</formula>
    </cfRule>
    <cfRule type="containsText" dxfId="20" priority="153" operator="containsText" text="Red">
      <formula>NOT(ISERROR(SEARCH("Red",D65)))</formula>
    </cfRule>
  </conditionalFormatting>
  <conditionalFormatting sqref="D72:D76">
    <cfRule type="containsText" dxfId="19" priority="166" operator="containsText" text="Grey">
      <formula>NOT(ISERROR(SEARCH("Grey",D72)))</formula>
    </cfRule>
    <cfRule type="containsText" dxfId="18" priority="167" operator="containsText" text="Green">
      <formula>NOT(ISERROR(SEARCH("Green",D72)))</formula>
    </cfRule>
    <cfRule type="containsText" dxfId="17" priority="168" operator="containsText" text="Amber">
      <formula>NOT(ISERROR(SEARCH("Amber",D72)))</formula>
    </cfRule>
    <cfRule type="containsText" dxfId="16" priority="169" operator="containsText" text="Red">
      <formula>NOT(ISERROR(SEARCH("Red",D72)))</formula>
    </cfRule>
  </conditionalFormatting>
  <dataValidations count="3">
    <dataValidation type="list" allowBlank="1" sqref="D4:D8 D12:D15 D19:D22 D26:D29 D33:D37 D41:D45 D49:D53 D57:D61 D65:D68 D72:D76" xr:uid="{00000000-0002-0000-0300-000000000000}">
      <formula1>"Grey,Green,Amber,Red"</formula1>
      <formula2>0</formula2>
    </dataValidation>
    <dataValidation type="list" allowBlank="1" sqref="C4:C8 C12:C15 C19:C22 C26:C29 C33:C37 C41:C45 C49:C53 C57:C61 C65:C68 C72:C76" xr:uid="{00000000-0002-0000-0300-000001000000}">
      <formula1>"Complete,Adequate,Partial,Insufficient,Missing"</formula1>
      <formula2>0</formula2>
    </dataValidation>
    <dataValidation type="list" allowBlank="1" sqref="G4:G8 G12:G15 G19:G22 G26:G29 G33:G37 G41:G45 G49:G53 G57:G61 G65:G68 G72:G76" xr:uid="{00000000-0002-0000-0300-000002000000}">
      <formula1>"Critical,High,Medium,Low"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02545"/>
  </sheetPr>
  <dimension ref="A1:H31"/>
  <sheetViews>
    <sheetView showGridLines="0" tabSelected="1" zoomScaleNormal="100" workbookViewId="0">
      <pane ySplit="2" topLeftCell="A3" activePane="bottomLeft" state="frozen"/>
      <selection pane="bottomLeft" activeCell="P14" sqref="P14"/>
    </sheetView>
  </sheetViews>
  <sheetFormatPr defaultColWidth="8.7109375" defaultRowHeight="15"/>
  <cols>
    <col min="1" max="1" width="46" customWidth="1"/>
    <col min="2" max="2" width="30" customWidth="1"/>
    <col min="3" max="3" width="16" customWidth="1"/>
    <col min="4" max="4" width="13" customWidth="1"/>
    <col min="5" max="6" width="30" customWidth="1"/>
    <col min="7" max="7" width="13" customWidth="1"/>
    <col min="8" max="8" width="16" customWidth="1"/>
  </cols>
  <sheetData>
    <row r="1" spans="1:8" ht="42" customHeight="1">
      <c r="A1" s="14" t="s">
        <v>183</v>
      </c>
      <c r="B1" s="14"/>
      <c r="C1" s="14"/>
      <c r="D1" s="14"/>
      <c r="E1" s="14"/>
      <c r="F1" s="14"/>
      <c r="G1" s="14"/>
      <c r="H1" s="14"/>
    </row>
    <row r="2" spans="1:8" ht="31.5" customHeight="1">
      <c r="A2" s="22" t="s">
        <v>92</v>
      </c>
      <c r="B2" s="22" t="s">
        <v>93</v>
      </c>
      <c r="C2" s="22" t="s">
        <v>94</v>
      </c>
      <c r="D2" s="22" t="s">
        <v>95</v>
      </c>
      <c r="E2" s="22" t="s">
        <v>96</v>
      </c>
      <c r="F2" s="22" t="s">
        <v>97</v>
      </c>
      <c r="G2" s="22" t="s">
        <v>98</v>
      </c>
      <c r="H2" s="22" t="s">
        <v>99</v>
      </c>
    </row>
    <row r="3" spans="1:8" ht="24" customHeight="1">
      <c r="A3" s="13" t="s">
        <v>184</v>
      </c>
      <c r="B3" s="13"/>
      <c r="C3" s="13"/>
      <c r="D3" s="13"/>
      <c r="E3" s="13"/>
      <c r="F3" s="13"/>
      <c r="G3" s="13"/>
      <c r="H3" s="13"/>
    </row>
    <row r="4" spans="1:8">
      <c r="A4" s="28" t="s">
        <v>185</v>
      </c>
      <c r="B4" s="34"/>
      <c r="C4" s="35"/>
      <c r="D4" s="27" t="s">
        <v>6</v>
      </c>
      <c r="E4" s="34"/>
      <c r="F4" s="34"/>
      <c r="G4" s="35" t="s">
        <v>102</v>
      </c>
      <c r="H4" s="27" t="str">
        <f>IF(D4="Grey","Not Evaluated",IF(D4="Green","Compliant",IF(D4="Amber","Partial",IF(D4="Red","Non-Compliant",""))))</f>
        <v>Not Evaluated</v>
      </c>
    </row>
    <row r="5" spans="1:8" ht="30" customHeight="1">
      <c r="A5" s="25" t="s">
        <v>186</v>
      </c>
      <c r="B5" s="34"/>
      <c r="C5" s="35"/>
      <c r="D5" s="24" t="s">
        <v>6</v>
      </c>
      <c r="E5" s="34"/>
      <c r="F5" s="34"/>
      <c r="G5" s="35" t="s">
        <v>102</v>
      </c>
      <c r="H5" s="24" t="str">
        <f>IF(D5="Grey","Not Evaluated",IF(D5="Green","Compliant",IF(D5="Amber","Partial",IF(D5="Red","Non-Compliant",""))))</f>
        <v>Not Evaluated</v>
      </c>
    </row>
    <row r="6" spans="1:8">
      <c r="A6" s="28" t="s">
        <v>187</v>
      </c>
      <c r="B6" s="34"/>
      <c r="C6" s="35"/>
      <c r="D6" s="27" t="s">
        <v>6</v>
      </c>
      <c r="E6" s="34"/>
      <c r="F6" s="34"/>
      <c r="G6" s="35" t="s">
        <v>102</v>
      </c>
      <c r="H6" s="27" t="str">
        <f>IF(D6="Grey","Not Evaluated",IF(D6="Green","Compliant",IF(D6="Amber","Partial",IF(D6="Red","Non-Compliant",""))))</f>
        <v>Not Evaluated</v>
      </c>
    </row>
    <row r="7" spans="1:8" ht="21.75" customHeight="1">
      <c r="A7" s="12" t="s">
        <v>188</v>
      </c>
      <c r="B7" s="12"/>
      <c r="C7" s="12"/>
      <c r="D7" s="36" t="str">
        <f>IF(COUNTIF(D4:D6,"Grey")&gt;0,"Grey",IF(COUNTIF(D4:D6,"Red")&gt;0,"Red",IF(COUNTIF(D4:D6,"Amber")&gt;0,"Amber","Green")))</f>
        <v>Grey</v>
      </c>
      <c r="E7" s="11" t="s">
        <v>108</v>
      </c>
      <c r="F7" s="11"/>
      <c r="G7" s="37"/>
      <c r="H7" s="36" t="str">
        <f>IF(D7="Grey","Not Evaluated",IF(D7="Green","Compliant",IF(D7="Amber","Partial",IF(D7="Red","Non-Compliant",""))))</f>
        <v>Not Evaluated</v>
      </c>
    </row>
    <row r="8" spans="1:8">
      <c r="A8" s="28"/>
      <c r="B8" s="28"/>
      <c r="C8" s="27"/>
      <c r="D8" s="27"/>
      <c r="E8" s="28"/>
      <c r="F8" s="28"/>
      <c r="G8" s="27"/>
      <c r="H8" s="27"/>
    </row>
    <row r="9" spans="1:8" ht="24" customHeight="1">
      <c r="A9" s="13" t="s">
        <v>189</v>
      </c>
      <c r="B9" s="13"/>
      <c r="C9" s="13"/>
      <c r="D9" s="13"/>
      <c r="E9" s="13"/>
      <c r="F9" s="13"/>
      <c r="G9" s="13"/>
      <c r="H9" s="13"/>
    </row>
    <row r="10" spans="1:8">
      <c r="A10" s="28" t="s">
        <v>190</v>
      </c>
      <c r="B10" s="34"/>
      <c r="C10" s="35"/>
      <c r="D10" s="27" t="s">
        <v>6</v>
      </c>
      <c r="E10" s="34"/>
      <c r="F10" s="34"/>
      <c r="G10" s="35" t="s">
        <v>102</v>
      </c>
      <c r="H10" s="27" t="str">
        <f>IF(D10="Grey","Not Evaluated",IF(D10="Green","Compliant",IF(D10="Amber","Partial",IF(D10="Red","Non-Compliant",""))))</f>
        <v>Not Evaluated</v>
      </c>
    </row>
    <row r="11" spans="1:8" ht="30" customHeight="1">
      <c r="A11" s="25" t="s">
        <v>191</v>
      </c>
      <c r="B11" s="34"/>
      <c r="C11" s="35"/>
      <c r="D11" s="24" t="s">
        <v>6</v>
      </c>
      <c r="E11" s="34"/>
      <c r="F11" s="34"/>
      <c r="G11" s="35" t="s">
        <v>102</v>
      </c>
      <c r="H11" s="24" t="str">
        <f>IF(D11="Grey","Not Evaluated",IF(D11="Green","Compliant",IF(D11="Amber","Partial",IF(D11="Red","Non-Compliant",""))))</f>
        <v>Not Evaluated</v>
      </c>
    </row>
    <row r="12" spans="1:8" ht="30" customHeight="1">
      <c r="A12" s="28" t="s">
        <v>192</v>
      </c>
      <c r="B12" s="34"/>
      <c r="C12" s="35"/>
      <c r="D12" s="27" t="s">
        <v>6</v>
      </c>
      <c r="E12" s="34"/>
      <c r="F12" s="34"/>
      <c r="G12" s="35" t="s">
        <v>102</v>
      </c>
      <c r="H12" s="27" t="str">
        <f>IF(D12="Grey","Not Evaluated",IF(D12="Green","Compliant",IF(D12="Amber","Partial",IF(D12="Red","Non-Compliant",""))))</f>
        <v>Not Evaluated</v>
      </c>
    </row>
    <row r="13" spans="1:8" ht="21.75" customHeight="1">
      <c r="A13" s="12" t="s">
        <v>193</v>
      </c>
      <c r="B13" s="12"/>
      <c r="C13" s="12"/>
      <c r="D13" s="36" t="str">
        <f>IF(COUNTIF(D10:D12,"Grey")&gt;0,"Grey",IF(COUNTIF(D10:D12,"Red")&gt;0,"Red",IF(COUNTIF(D10:D12,"Amber")&gt;0,"Amber","Green")))</f>
        <v>Grey</v>
      </c>
      <c r="E13" s="11" t="s">
        <v>194</v>
      </c>
      <c r="F13" s="11"/>
      <c r="G13" s="37"/>
      <c r="H13" s="36" t="str">
        <f>IF(D13="Grey","Not Evaluated",IF(D13="Green","Compliant",IF(D13="Amber","Partial",IF(D13="Red","Non-Compliant",""))))</f>
        <v>Not Evaluated</v>
      </c>
    </row>
    <row r="14" spans="1:8">
      <c r="A14" s="28"/>
      <c r="B14" s="28"/>
      <c r="C14" s="27"/>
      <c r="D14" s="27"/>
      <c r="E14" s="28"/>
      <c r="F14" s="28"/>
      <c r="G14" s="27"/>
      <c r="H14" s="27"/>
    </row>
    <row r="15" spans="1:8" ht="24" customHeight="1">
      <c r="A15" s="13" t="s">
        <v>195</v>
      </c>
      <c r="B15" s="13"/>
      <c r="C15" s="13"/>
      <c r="D15" s="13"/>
      <c r="E15" s="13"/>
      <c r="F15" s="13"/>
      <c r="G15" s="13"/>
      <c r="H15" s="13"/>
    </row>
    <row r="16" spans="1:8" ht="30" customHeight="1">
      <c r="A16" s="28" t="s">
        <v>196</v>
      </c>
      <c r="B16" s="34"/>
      <c r="C16" s="35"/>
      <c r="D16" s="27" t="s">
        <v>6</v>
      </c>
      <c r="E16" s="34"/>
      <c r="F16" s="34"/>
      <c r="G16" s="35" t="s">
        <v>102</v>
      </c>
      <c r="H16" s="27" t="str">
        <f>IF(D16="Grey","Not Evaluated",IF(D16="Green","Compliant",IF(D16="Amber","Partial",IF(D16="Red","Non-Compliant",""))))</f>
        <v>Not Evaluated</v>
      </c>
    </row>
    <row r="17" spans="1:8" ht="30" customHeight="1">
      <c r="A17" s="25" t="s">
        <v>197</v>
      </c>
      <c r="B17" s="34"/>
      <c r="C17" s="35"/>
      <c r="D17" s="24" t="s">
        <v>6</v>
      </c>
      <c r="E17" s="34"/>
      <c r="F17" s="34"/>
      <c r="G17" s="35" t="s">
        <v>102</v>
      </c>
      <c r="H17" s="24" t="str">
        <f>IF(D17="Grey","Not Evaluated",IF(D17="Green","Compliant",IF(D17="Amber","Partial",IF(D17="Red","Non-Compliant",""))))</f>
        <v>Not Evaluated</v>
      </c>
    </row>
    <row r="18" spans="1:8">
      <c r="A18" s="28" t="s">
        <v>198</v>
      </c>
      <c r="B18" s="34"/>
      <c r="C18" s="35"/>
      <c r="D18" s="27" t="s">
        <v>6</v>
      </c>
      <c r="E18" s="34"/>
      <c r="F18" s="34"/>
      <c r="G18" s="35" t="s">
        <v>102</v>
      </c>
      <c r="H18" s="27" t="str">
        <f>IF(D18="Grey","Not Evaluated",IF(D18="Green","Compliant",IF(D18="Amber","Partial",IF(D18="Red","Non-Compliant",""))))</f>
        <v>Not Evaluated</v>
      </c>
    </row>
    <row r="19" spans="1:8" ht="30" customHeight="1">
      <c r="A19" s="25" t="s">
        <v>199</v>
      </c>
      <c r="B19" s="34"/>
      <c r="C19" s="35"/>
      <c r="D19" s="24" t="s">
        <v>6</v>
      </c>
      <c r="E19" s="34"/>
      <c r="F19" s="34"/>
      <c r="G19" s="35" t="s">
        <v>102</v>
      </c>
      <c r="H19" s="24" t="str">
        <f>IF(D19="Grey","Not Evaluated",IF(D19="Green","Compliant",IF(D19="Amber","Partial",IF(D19="Red","Non-Compliant",""))))</f>
        <v>Not Evaluated</v>
      </c>
    </row>
    <row r="20" spans="1:8" ht="21.75" customHeight="1">
      <c r="A20" s="12" t="s">
        <v>200</v>
      </c>
      <c r="B20" s="12"/>
      <c r="C20" s="12"/>
      <c r="D20" s="36" t="str">
        <f>IF(COUNTIF(D16:D19,"Grey")&gt;0,"Grey",IF(COUNTIF(D16:D19,"Red")&gt;0,"Red",IF(COUNTIF(D16:D19,"Amber")&gt;0,"Amber","Green")))</f>
        <v>Grey</v>
      </c>
      <c r="E20" s="11" t="s">
        <v>201</v>
      </c>
      <c r="F20" s="11"/>
      <c r="G20" s="37"/>
      <c r="H20" s="36" t="str">
        <f>IF(D20="Grey","Not Evaluated",IF(D20="Green","Compliant",IF(D20="Amber","Partial",IF(D20="Red","Non-Compliant",""))))</f>
        <v>Not Evaluated</v>
      </c>
    </row>
    <row r="21" spans="1:8">
      <c r="A21" s="25"/>
      <c r="B21" s="25"/>
      <c r="C21" s="24"/>
      <c r="D21" s="24"/>
      <c r="E21" s="25"/>
      <c r="F21" s="25"/>
      <c r="G21" s="24"/>
      <c r="H21" s="24"/>
    </row>
    <row r="22" spans="1:8" ht="24" customHeight="1">
      <c r="A22" s="13" t="s">
        <v>202</v>
      </c>
      <c r="B22" s="13"/>
      <c r="C22" s="13"/>
      <c r="D22" s="13"/>
      <c r="E22" s="13"/>
      <c r="F22" s="13"/>
      <c r="G22" s="13"/>
      <c r="H22" s="13"/>
    </row>
    <row r="23" spans="1:8" ht="30" customHeight="1">
      <c r="A23" s="25" t="s">
        <v>203</v>
      </c>
      <c r="B23" s="34"/>
      <c r="C23" s="35"/>
      <c r="D23" s="24" t="s">
        <v>6</v>
      </c>
      <c r="E23" s="34"/>
      <c r="F23" s="34"/>
      <c r="G23" s="35" t="s">
        <v>102</v>
      </c>
      <c r="H23" s="24" t="str">
        <f>IF(D23="Grey","Not Evaluated",IF(D23="Green","Compliant",IF(D23="Amber","Partial",IF(D23="Red","Non-Compliant",""))))</f>
        <v>Not Evaluated</v>
      </c>
    </row>
    <row r="24" spans="1:8">
      <c r="A24" s="28" t="s">
        <v>204</v>
      </c>
      <c r="B24" s="34"/>
      <c r="C24" s="35"/>
      <c r="D24" s="27" t="s">
        <v>6</v>
      </c>
      <c r="E24" s="34"/>
      <c r="F24" s="34"/>
      <c r="G24" s="35" t="s">
        <v>102</v>
      </c>
      <c r="H24" s="27" t="str">
        <f>IF(D24="Grey","Not Evaluated",IF(D24="Green","Compliant",IF(D24="Amber","Partial",IF(D24="Red","Non-Compliant",""))))</f>
        <v>Not Evaluated</v>
      </c>
    </row>
    <row r="25" spans="1:8" ht="21.75" customHeight="1">
      <c r="A25" s="12" t="s">
        <v>205</v>
      </c>
      <c r="B25" s="12"/>
      <c r="C25" s="12"/>
      <c r="D25" s="36" t="str">
        <f>IF(COUNTIF(D23:D24,"Grey")&gt;0,"Grey",IF(COUNTIF(D23:D24,"Red")&gt;0,"Red",IF(COUNTIF(D23:D24,"Amber")&gt;0,"Amber","Green")))</f>
        <v>Grey</v>
      </c>
      <c r="E25" s="11" t="s">
        <v>206</v>
      </c>
      <c r="F25" s="11"/>
      <c r="G25" s="37"/>
      <c r="H25" s="36" t="str">
        <f>IF(D25="Grey","Not Evaluated",IF(D25="Green","Compliant",IF(D25="Amber","Partial",IF(D25="Red","Non-Compliant",""))))</f>
        <v>Not Evaluated</v>
      </c>
    </row>
    <row r="26" spans="1:8">
      <c r="A26" s="28"/>
      <c r="B26" s="28"/>
      <c r="C26" s="27"/>
      <c r="D26" s="27"/>
      <c r="E26" s="28"/>
      <c r="F26" s="28"/>
      <c r="G26" s="27"/>
      <c r="H26" s="27"/>
    </row>
    <row r="27" spans="1:8">
      <c r="A27" s="25"/>
      <c r="B27" s="25"/>
      <c r="C27" s="24"/>
      <c r="D27" s="24"/>
      <c r="E27" s="25"/>
      <c r="F27" s="25"/>
      <c r="G27" s="24"/>
      <c r="H27" s="24"/>
    </row>
    <row r="28" spans="1:8" ht="42" customHeight="1">
      <c r="A28" s="14" t="s">
        <v>169</v>
      </c>
      <c r="B28" s="14"/>
      <c r="C28" s="14"/>
      <c r="D28" s="14"/>
      <c r="E28" s="14"/>
      <c r="F28" s="14"/>
      <c r="G28" s="14"/>
      <c r="H28" s="14"/>
    </row>
    <row r="29" spans="1:8" ht="15.75" customHeight="1">
      <c r="A29" s="10" t="s">
        <v>170</v>
      </c>
      <c r="B29" s="10"/>
      <c r="C29" s="10"/>
      <c r="D29" s="38" t="str">
        <f>IF(OR(D7="Grey",D13="Grey",D20="Grey",D25="Grey"),"Grey",IF(OR(D7="Red",D13="Red",D20="Red",D25="Red"),"Red",IF(OR(D7="Amber",D13="Amber",D20="Amber",D25="Amber"),"Amber","Green")))</f>
        <v>Grey</v>
      </c>
      <c r="E29" s="39"/>
      <c r="F29" s="39"/>
      <c r="G29" s="39"/>
      <c r="H29" s="39"/>
    </row>
    <row r="31" spans="1:8">
      <c r="A31" s="9" t="s">
        <v>31</v>
      </c>
      <c r="B31" s="9"/>
      <c r="C31" s="9"/>
      <c r="D31" s="9"/>
      <c r="E31" s="9"/>
      <c r="F31" s="9"/>
      <c r="G31" s="9"/>
      <c r="H31" s="9"/>
    </row>
  </sheetData>
  <mergeCells count="16">
    <mergeCell ref="A31:H31"/>
    <mergeCell ref="A22:H22"/>
    <mergeCell ref="A25:C25"/>
    <mergeCell ref="E25:F25"/>
    <mergeCell ref="A28:H28"/>
    <mergeCell ref="A29:C29"/>
    <mergeCell ref="A13:C13"/>
    <mergeCell ref="E13:F13"/>
    <mergeCell ref="A15:H15"/>
    <mergeCell ref="A20:C20"/>
    <mergeCell ref="E20:F20"/>
    <mergeCell ref="A1:H1"/>
    <mergeCell ref="A3:H3"/>
    <mergeCell ref="A7:C7"/>
    <mergeCell ref="E7:F7"/>
    <mergeCell ref="A9:H9"/>
  </mergeCells>
  <conditionalFormatting sqref="D4:D6">
    <cfRule type="containsText" dxfId="15" priority="2" operator="containsText" text="Grey">
      <formula>NOT(ISERROR(SEARCH("Grey",D4)))</formula>
    </cfRule>
    <cfRule type="containsText" dxfId="14" priority="3" operator="containsText" text="Green">
      <formula>NOT(ISERROR(SEARCH("Green",D4)))</formula>
    </cfRule>
    <cfRule type="containsText" dxfId="13" priority="4" operator="containsText" text="Amber">
      <formula>NOT(ISERROR(SEARCH("Amber",D4)))</formula>
    </cfRule>
    <cfRule type="containsText" dxfId="12" priority="5" operator="containsText" text="Red">
      <formula>NOT(ISERROR(SEARCH("Red",D4)))</formula>
    </cfRule>
  </conditionalFormatting>
  <conditionalFormatting sqref="D10:D12">
    <cfRule type="containsText" dxfId="11" priority="15" operator="containsText" text="Green">
      <formula>NOT(ISERROR(SEARCH("Green",D10)))</formula>
    </cfRule>
    <cfRule type="containsText" dxfId="10" priority="16" operator="containsText" text="Amber">
      <formula>NOT(ISERROR(SEARCH("Amber",D10)))</formula>
    </cfRule>
    <cfRule type="containsText" dxfId="9" priority="14" operator="containsText" text="Grey">
      <formula>NOT(ISERROR(SEARCH("Grey",D10)))</formula>
    </cfRule>
    <cfRule type="containsText" dxfId="8" priority="17" operator="containsText" text="Red">
      <formula>NOT(ISERROR(SEARCH("Red",D10)))</formula>
    </cfRule>
  </conditionalFormatting>
  <conditionalFormatting sqref="D16:D19">
    <cfRule type="containsText" dxfId="7" priority="26" operator="containsText" text="Grey">
      <formula>NOT(ISERROR(SEARCH("Grey",D16)))</formula>
    </cfRule>
    <cfRule type="containsText" dxfId="6" priority="27" operator="containsText" text="Green">
      <formula>NOT(ISERROR(SEARCH("Green",D16)))</formula>
    </cfRule>
    <cfRule type="containsText" dxfId="5" priority="28" operator="containsText" text="Amber">
      <formula>NOT(ISERROR(SEARCH("Amber",D16)))</formula>
    </cfRule>
    <cfRule type="containsText" dxfId="4" priority="29" operator="containsText" text="Red">
      <formula>NOT(ISERROR(SEARCH("Red",D16)))</formula>
    </cfRule>
  </conditionalFormatting>
  <conditionalFormatting sqref="D23:D24">
    <cfRule type="containsText" dxfId="3" priority="43" operator="containsText" text="Green">
      <formula>NOT(ISERROR(SEARCH("Green",D23)))</formula>
    </cfRule>
    <cfRule type="containsText" dxfId="2" priority="42" operator="containsText" text="Grey">
      <formula>NOT(ISERROR(SEARCH("Grey",D23)))</formula>
    </cfRule>
    <cfRule type="containsText" dxfId="1" priority="44" operator="containsText" text="Amber">
      <formula>NOT(ISERROR(SEARCH("Amber",D23)))</formula>
    </cfRule>
    <cfRule type="containsText" dxfId="0" priority="45" operator="containsText" text="Red">
      <formula>NOT(ISERROR(SEARCH("Red",D23)))</formula>
    </cfRule>
  </conditionalFormatting>
  <dataValidations count="3">
    <dataValidation type="list" allowBlank="1" sqref="D4:D6 D10:D12 D16:D19 D23:D24" xr:uid="{00000000-0002-0000-0400-000000000000}">
      <formula1>"Grey,Green,Amber,Red"</formula1>
      <formula2>0</formula2>
    </dataValidation>
    <dataValidation type="list" allowBlank="1" sqref="C4:C6 C10:C12 C16:C19 C23:C24" xr:uid="{00000000-0002-0000-0400-000001000000}">
      <formula1>"Complete,Adequate,Partial,Insufficient,Missing"</formula1>
      <formula2>0</formula2>
    </dataValidation>
    <dataValidation type="list" allowBlank="1" sqref="G4:G6 G10:G12 G16:G19 G23:G24" xr:uid="{00000000-0002-0000-0400-000002000000}">
      <formula1>"Critical,High,Medium,Low"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Executive Summary</vt:lpstr>
      <vt:lpstr>1. Project Summary</vt:lpstr>
      <vt:lpstr>2. Training Data Assessment</vt:lpstr>
      <vt:lpstr>3. Inference Data Assessment</vt:lpstr>
      <vt:lpstr>4. Cross-Cutting Assessment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Blue Stingray</cp:lastModifiedBy>
  <cp:revision>0</cp:revision>
  <dcterms:created xsi:type="dcterms:W3CDTF">2026-01-24T14:16:44Z</dcterms:created>
  <dcterms:modified xsi:type="dcterms:W3CDTF">2026-07-09T12:19:12Z</dcterms:modified>
  <dc:language>en-US</dc:language>
</cp:coreProperties>
</file>